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MG\Вентиляция\Все подразделения\Tender\"/>
    </mc:Choice>
  </mc:AlternateContent>
  <bookViews>
    <workbookView xWindow="0" yWindow="0" windowWidth="28800" windowHeight="12300" tabRatio="857" activeTab="2"/>
  </bookViews>
  <sheets>
    <sheet name="Main page" sheetId="20" r:id="rId1"/>
    <sheet name="Offer" sheetId="19" r:id="rId2"/>
    <sheet name="Headchart" sheetId="14" r:id="rId3"/>
    <sheet name="1_OTK" sheetId="1" r:id="rId4"/>
    <sheet name="2_Исследовательская лаборатория" sheetId="2" r:id="rId5"/>
    <sheet name="3_Лаборатория Кварцит (ЗИФ)" sheetId="15" r:id="rId6"/>
    <sheet name="4NONE" sheetId="16" r:id="rId7"/>
    <sheet name="5_Здание ремонта тяжёлой механи" sheetId="5" r:id="rId8"/>
    <sheet name="6_Сварочный участок тяжелой тех" sheetId="6" r:id="rId9"/>
    <sheet name="7_Ремонтно-Механический цех" sheetId="7" r:id="rId10"/>
    <sheet name="8_Столярный цех" sheetId="8" r:id="rId11"/>
    <sheet name="9_Геолаборатория." sheetId="9" r:id="rId12"/>
    <sheet name="10_Лаборатория обработки геолог" sheetId="10" r:id="rId13"/>
    <sheet name="11_Картирование (Нана) и минера" sheetId="18" r:id="rId14"/>
    <sheet name="12_Bİgbeg" sheetId="17" r:id="rId15"/>
  </sheets>
  <definedNames>
    <definedName name="_xlnm.Print_Area" localSheetId="12">'10_Лаборатория обработки геолог'!$B$1:$K$87</definedName>
    <definedName name="_xlnm.Print_Area" localSheetId="13">'11_Картирование (Нана) и минера'!$B$1:$L$63</definedName>
    <definedName name="_xlnm.Print_Area" localSheetId="5">'3_Лаборатория Кварцит (ЗИФ)'!$B$1:$K$53</definedName>
    <definedName name="_xlnm.Print_Area" localSheetId="7">'5_Здание ремонта тяжёлой механи'!$A$1:$K$36</definedName>
    <definedName name="_xlnm.Print_Area" localSheetId="8">'6_Сварочный участок тяжелой тех'!$B$1:$K$69</definedName>
    <definedName name="_xlnm.Print_Area" localSheetId="9">'7_Ремонтно-Механический цех'!$B$1:$K$77</definedName>
    <definedName name="_xlnm.Print_Area" localSheetId="10">'8_Столярный цех'!$B$1:$K$64</definedName>
    <definedName name="_xlnm.Print_Area" localSheetId="11">'9_Геолаборатория.'!$B$1:$K$52</definedName>
    <definedName name="_xlnm.Print_Area" localSheetId="2">Headchart!$A$1:$F$29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4" l="1"/>
  <c r="F25" i="14"/>
  <c r="F24" i="14"/>
  <c r="F23" i="14"/>
  <c r="F22" i="14"/>
  <c r="F21" i="14"/>
  <c r="F19" i="14"/>
  <c r="F18" i="14"/>
  <c r="F17" i="14"/>
  <c r="F28" i="14" s="1"/>
  <c r="F16" i="14"/>
  <c r="F15" i="14"/>
  <c r="B8" i="19" l="1"/>
  <c r="D6" i="19"/>
  <c r="J41" i="10" l="1"/>
  <c r="K41" i="10" s="1"/>
  <c r="J72" i="7" l="1"/>
  <c r="K72" i="7" s="1"/>
  <c r="J46" i="2" l="1"/>
  <c r="K46" i="2" s="1"/>
  <c r="J18" i="2"/>
  <c r="K18" i="2" s="1"/>
  <c r="K60" i="17"/>
  <c r="J60" i="17"/>
  <c r="J58" i="17"/>
  <c r="K58" i="17" s="1"/>
  <c r="K56" i="17"/>
  <c r="J56" i="17"/>
  <c r="J55" i="17"/>
  <c r="K55" i="17" s="1"/>
  <c r="K54" i="17"/>
  <c r="J54" i="17"/>
  <c r="J52" i="17"/>
  <c r="K52" i="17" s="1"/>
  <c r="J51" i="17"/>
  <c r="K51" i="17" s="1"/>
  <c r="J50" i="17"/>
  <c r="K50" i="17" s="1"/>
  <c r="K49" i="17"/>
  <c r="J49" i="17"/>
  <c r="J47" i="17"/>
  <c r="K47" i="17" s="1"/>
  <c r="J46" i="17"/>
  <c r="K46" i="17" s="1"/>
  <c r="J45" i="17"/>
  <c r="K45" i="17" s="1"/>
  <c r="K44" i="17"/>
  <c r="J44" i="17"/>
  <c r="J43" i="17"/>
  <c r="K43" i="17" s="1"/>
  <c r="J40" i="17"/>
  <c r="K40" i="17" s="1"/>
  <c r="J38" i="17"/>
  <c r="K38" i="17" s="1"/>
  <c r="J33" i="17"/>
  <c r="K33" i="17" s="1"/>
  <c r="J18" i="17"/>
  <c r="K18" i="17" s="1"/>
  <c r="K60" i="18"/>
  <c r="J60" i="18"/>
  <c r="J59" i="18"/>
  <c r="K59" i="18" s="1"/>
  <c r="J58" i="18"/>
  <c r="K58" i="18" s="1"/>
  <c r="J57" i="18"/>
  <c r="K57" i="18" s="1"/>
  <c r="K55" i="18"/>
  <c r="J55" i="18"/>
  <c r="J54" i="18"/>
  <c r="K54" i="18" s="1"/>
  <c r="J52" i="18"/>
  <c r="K52" i="18" s="1"/>
  <c r="K51" i="18"/>
  <c r="J51" i="18"/>
  <c r="K50" i="18"/>
  <c r="J50" i="18"/>
  <c r="J49" i="18"/>
  <c r="K49" i="18" s="1"/>
  <c r="J48" i="18"/>
  <c r="K48" i="18" s="1"/>
  <c r="K47" i="18"/>
  <c r="J47" i="18"/>
  <c r="K46" i="18"/>
  <c r="J46" i="18"/>
  <c r="J44" i="18"/>
  <c r="K44" i="18" s="1"/>
  <c r="J41" i="18"/>
  <c r="K41" i="18" s="1"/>
  <c r="K40" i="18"/>
  <c r="J40" i="18"/>
  <c r="J38" i="18"/>
  <c r="K38" i="18" s="1"/>
  <c r="J37" i="18"/>
  <c r="K37" i="18" s="1"/>
  <c r="J36" i="18"/>
  <c r="K36" i="18" s="1"/>
  <c r="J35" i="18"/>
  <c r="E35" i="18"/>
  <c r="J34" i="18"/>
  <c r="K34" i="18" s="1"/>
  <c r="J32" i="18"/>
  <c r="K32" i="18" s="1"/>
  <c r="J31" i="18"/>
  <c r="K31" i="18" s="1"/>
  <c r="J30" i="18"/>
  <c r="K30" i="18" s="1"/>
  <c r="J29" i="18"/>
  <c r="K29" i="18" s="1"/>
  <c r="J28" i="18"/>
  <c r="K28" i="18" s="1"/>
  <c r="J25" i="18"/>
  <c r="K25" i="18" s="1"/>
  <c r="J24" i="18"/>
  <c r="K24" i="18" s="1"/>
  <c r="J19" i="18"/>
  <c r="K19" i="18" s="1"/>
  <c r="J13" i="18"/>
  <c r="K13" i="18" s="1"/>
  <c r="J8" i="18"/>
  <c r="K8" i="18" s="1"/>
  <c r="K35" i="18" l="1"/>
  <c r="K62" i="18" s="1"/>
  <c r="E16" i="14" s="1"/>
  <c r="K62" i="17"/>
  <c r="E15" i="14" s="1"/>
  <c r="J51" i="15"/>
  <c r="K51" i="15" s="1"/>
  <c r="J50" i="15"/>
  <c r="K50" i="15" s="1"/>
  <c r="J49" i="15"/>
  <c r="K49" i="15" s="1"/>
  <c r="J48" i="15"/>
  <c r="K48" i="15" s="1"/>
  <c r="J47" i="15"/>
  <c r="K47" i="15" s="1"/>
  <c r="J43" i="15"/>
  <c r="K43" i="15" s="1"/>
  <c r="Z42" i="15"/>
  <c r="Z41" i="15"/>
  <c r="J35" i="15"/>
  <c r="K35" i="15" s="1"/>
  <c r="J19" i="15"/>
  <c r="K19" i="15" s="1"/>
  <c r="J37" i="1"/>
  <c r="K37" i="1" s="1"/>
  <c r="K53" i="15" l="1"/>
  <c r="E17" i="14" s="1"/>
  <c r="J85" i="10"/>
  <c r="K85" i="10" s="1"/>
  <c r="J84" i="10"/>
  <c r="K84" i="10" s="1"/>
  <c r="J83" i="10"/>
  <c r="K83" i="10" s="1"/>
  <c r="J82" i="10"/>
  <c r="K82" i="10" s="1"/>
  <c r="J81" i="10"/>
  <c r="K81" i="10" s="1"/>
  <c r="J80" i="10"/>
  <c r="K80" i="10" s="1"/>
  <c r="J79" i="10"/>
  <c r="K79" i="10" s="1"/>
  <c r="J78" i="10"/>
  <c r="K78" i="10" s="1"/>
  <c r="J77" i="10"/>
  <c r="K77" i="10" s="1"/>
  <c r="J76" i="10"/>
  <c r="K76" i="10" s="1"/>
  <c r="J75" i="10"/>
  <c r="K75" i="10" s="1"/>
  <c r="J72" i="10"/>
  <c r="K72" i="10" s="1"/>
  <c r="J70" i="10"/>
  <c r="K70" i="10" s="1"/>
  <c r="J69" i="10"/>
  <c r="K69" i="10" s="1"/>
  <c r="J68" i="10"/>
  <c r="K68" i="10" s="1"/>
  <c r="J67" i="10"/>
  <c r="K67" i="10" s="1"/>
  <c r="J66" i="10"/>
  <c r="K66" i="10" s="1"/>
  <c r="J65" i="10"/>
  <c r="K65" i="10" s="1"/>
  <c r="J64" i="10"/>
  <c r="K64" i="10" s="1"/>
  <c r="J62" i="10"/>
  <c r="K62" i="10" s="1"/>
  <c r="J60" i="10"/>
  <c r="K60" i="10" s="1"/>
  <c r="J58" i="10"/>
  <c r="K58" i="10" s="1"/>
  <c r="J57" i="10"/>
  <c r="K57" i="10" s="1"/>
  <c r="J56" i="10"/>
  <c r="K56" i="10" s="1"/>
  <c r="J53" i="10"/>
  <c r="K53" i="10" s="1"/>
  <c r="J52" i="10"/>
  <c r="K52" i="10" s="1"/>
  <c r="J49" i="10"/>
  <c r="K49" i="10" s="1"/>
  <c r="J44" i="10"/>
  <c r="K44" i="10" s="1"/>
  <c r="J37" i="10"/>
  <c r="K37" i="10" s="1"/>
  <c r="J31" i="10"/>
  <c r="K31" i="10" s="1"/>
  <c r="J17" i="10"/>
  <c r="K17" i="10" s="1"/>
  <c r="J49" i="9"/>
  <c r="K49" i="9" s="1"/>
  <c r="J48" i="9"/>
  <c r="K48" i="9" s="1"/>
  <c r="J46" i="9"/>
  <c r="K46" i="9" s="1"/>
  <c r="J44" i="9"/>
  <c r="K44" i="9" s="1"/>
  <c r="J42" i="9"/>
  <c r="K42" i="9" s="1"/>
  <c r="J40" i="9"/>
  <c r="K40" i="9" s="1"/>
  <c r="J39" i="9"/>
  <c r="K39" i="9" s="1"/>
  <c r="J38" i="9"/>
  <c r="K38" i="9" s="1"/>
  <c r="J37" i="9"/>
  <c r="K37" i="9" s="1"/>
  <c r="J36" i="9"/>
  <c r="K36" i="9" s="1"/>
  <c r="J35" i="9"/>
  <c r="K35" i="9" s="1"/>
  <c r="J34" i="9"/>
  <c r="K34" i="9" s="1"/>
  <c r="J33" i="9"/>
  <c r="K33" i="9" s="1"/>
  <c r="J27" i="9"/>
  <c r="K27" i="9" s="1"/>
  <c r="J23" i="9"/>
  <c r="K23" i="9" s="1"/>
  <c r="J18" i="9"/>
  <c r="K18" i="9" s="1"/>
  <c r="J10" i="9"/>
  <c r="K10" i="9" s="1"/>
  <c r="J61" i="8"/>
  <c r="K61" i="8" s="1"/>
  <c r="J58" i="8"/>
  <c r="K58" i="8" s="1"/>
  <c r="J57" i="8"/>
  <c r="K57" i="8" s="1"/>
  <c r="J54" i="8"/>
  <c r="K54" i="8" s="1"/>
  <c r="J53" i="8"/>
  <c r="K53" i="8" s="1"/>
  <c r="J50" i="8"/>
  <c r="K50" i="8" s="1"/>
  <c r="J49" i="8"/>
  <c r="K49" i="8" s="1"/>
  <c r="J47" i="8"/>
  <c r="K47" i="8" s="1"/>
  <c r="J46" i="8"/>
  <c r="K46" i="8" s="1"/>
  <c r="J44" i="8"/>
  <c r="K44" i="8" s="1"/>
  <c r="J43" i="8"/>
  <c r="K43" i="8" s="1"/>
  <c r="J42" i="8"/>
  <c r="K42" i="8" s="1"/>
  <c r="J41" i="8"/>
  <c r="K41" i="8" s="1"/>
  <c r="J40" i="8"/>
  <c r="K40" i="8" s="1"/>
  <c r="J35" i="8"/>
  <c r="K35" i="8" s="1"/>
  <c r="J19" i="8"/>
  <c r="K19" i="8" s="1"/>
  <c r="J74" i="7"/>
  <c r="K74" i="7" s="1"/>
  <c r="J73" i="7"/>
  <c r="K73" i="7" s="1"/>
  <c r="J68" i="7"/>
  <c r="K68" i="7" s="1"/>
  <c r="J69" i="7"/>
  <c r="K69" i="7" s="1"/>
  <c r="J70" i="7"/>
  <c r="K70" i="7" s="1"/>
  <c r="J61" i="7"/>
  <c r="K61" i="7" s="1"/>
  <c r="J62" i="7"/>
  <c r="K62" i="7" s="1"/>
  <c r="J63" i="7"/>
  <c r="K63" i="7" s="1"/>
  <c r="J64" i="7"/>
  <c r="K64" i="7" s="1"/>
  <c r="J65" i="7"/>
  <c r="K65" i="7" s="1"/>
  <c r="J66" i="7"/>
  <c r="K66" i="7" s="1"/>
  <c r="J67" i="7"/>
  <c r="K67" i="7" s="1"/>
  <c r="J60" i="7"/>
  <c r="K60" i="7" s="1"/>
  <c r="J57" i="7"/>
  <c r="K57" i="7" s="1"/>
  <c r="J54" i="7"/>
  <c r="K54" i="7" s="1"/>
  <c r="J49" i="7"/>
  <c r="K49" i="7" s="1"/>
  <c r="J42" i="7"/>
  <c r="K42" i="7" s="1"/>
  <c r="J35" i="7"/>
  <c r="K35" i="7" s="1"/>
  <c r="J19" i="7"/>
  <c r="K19" i="7" s="1"/>
  <c r="J67" i="6"/>
  <c r="K67" i="6" s="1"/>
  <c r="J66" i="6"/>
  <c r="K66" i="6" s="1"/>
  <c r="J57" i="6"/>
  <c r="K57" i="6" s="1"/>
  <c r="J61" i="6"/>
  <c r="K61" i="6" s="1"/>
  <c r="J62" i="6"/>
  <c r="K62" i="6" s="1"/>
  <c r="J63" i="6"/>
  <c r="K63" i="6" s="1"/>
  <c r="J64" i="6"/>
  <c r="K64" i="6" s="1"/>
  <c r="J49" i="6"/>
  <c r="K49" i="6" s="1"/>
  <c r="J42" i="6"/>
  <c r="K42" i="6" s="1"/>
  <c r="J35" i="6"/>
  <c r="K35" i="6" s="1"/>
  <c r="J18" i="6"/>
  <c r="K18" i="6" s="1"/>
  <c r="J14" i="5"/>
  <c r="K14" i="5" s="1"/>
  <c r="J9" i="5"/>
  <c r="K9" i="5" s="1"/>
  <c r="K52" i="1"/>
  <c r="J52" i="2"/>
  <c r="K52" i="2" s="1"/>
  <c r="J51" i="2"/>
  <c r="K51" i="2" s="1"/>
  <c r="J49" i="2"/>
  <c r="K49" i="2" s="1"/>
  <c r="J48" i="2"/>
  <c r="K48" i="2" s="1"/>
  <c r="J45" i="2"/>
  <c r="K45" i="2" s="1"/>
  <c r="J44" i="2"/>
  <c r="K44" i="2" s="1"/>
  <c r="J41" i="2"/>
  <c r="K41" i="2" s="1"/>
  <c r="J40" i="2"/>
  <c r="K40" i="2" s="1"/>
  <c r="J39" i="2"/>
  <c r="K39" i="2" s="1"/>
  <c r="J42" i="2"/>
  <c r="K42" i="2" s="1"/>
  <c r="J37" i="2"/>
  <c r="K37" i="2" s="1"/>
  <c r="J34" i="2"/>
  <c r="K34" i="2" s="1"/>
  <c r="J33" i="2"/>
  <c r="K33" i="2" s="1"/>
  <c r="J31" i="2"/>
  <c r="K3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21" i="2"/>
  <c r="K21" i="2" s="1"/>
  <c r="J14" i="2"/>
  <c r="K14" i="2" s="1"/>
  <c r="J8" i="2"/>
  <c r="K8" i="2" s="1"/>
  <c r="J76" i="1"/>
  <c r="K76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3" i="1"/>
  <c r="K53" i="1" s="1"/>
  <c r="J51" i="1"/>
  <c r="K51" i="1" s="1"/>
  <c r="J50" i="1"/>
  <c r="K50" i="1" s="1"/>
  <c r="J49" i="1"/>
  <c r="K49" i="1" s="1"/>
  <c r="J43" i="1"/>
  <c r="K43" i="1" s="1"/>
  <c r="J33" i="1"/>
  <c r="K33" i="1" s="1"/>
  <c r="J39" i="1"/>
  <c r="K39" i="1" s="1"/>
  <c r="J18" i="1"/>
  <c r="K18" i="1" s="1"/>
  <c r="K76" i="7" l="1"/>
  <c r="E25" i="14" s="1"/>
  <c r="K87" i="10"/>
  <c r="E22" i="14" s="1"/>
  <c r="K51" i="9"/>
  <c r="E21" i="14" s="1"/>
  <c r="K63" i="8"/>
  <c r="E26" i="14" s="1"/>
  <c r="K69" i="6"/>
  <c r="E24" i="14" s="1"/>
  <c r="K18" i="5"/>
  <c r="E23" i="14" s="1"/>
  <c r="K54" i="2"/>
  <c r="E18" i="14" s="1"/>
  <c r="K78" i="1"/>
  <c r="E19" i="14" s="1"/>
  <c r="J102" i="7"/>
  <c r="I43" i="5"/>
  <c r="H77" i="9"/>
  <c r="E28" i="14" l="1"/>
  <c r="G13" i="19" s="1"/>
  <c r="G14" i="19" s="1"/>
  <c r="G15" i="19" s="1"/>
  <c r="G16" i="19" s="1"/>
</calcChain>
</file>

<file path=xl/sharedStrings.xml><?xml version="1.0" encoding="utf-8"?>
<sst xmlns="http://schemas.openxmlformats.org/spreadsheetml/2006/main" count="1277" uniqueCount="394">
  <si>
    <t>№</t>
  </si>
  <si>
    <t>Name</t>
  </si>
  <si>
    <t>Unit</t>
  </si>
  <si>
    <t>Quntity</t>
  </si>
  <si>
    <t>I</t>
  </si>
  <si>
    <t>II</t>
  </si>
  <si>
    <t>III</t>
  </si>
  <si>
    <t>IV</t>
  </si>
  <si>
    <t>EXPLANATION</t>
  </si>
  <si>
    <t>V</t>
  </si>
  <si>
    <t>1_OTK</t>
  </si>
  <si>
    <t>2_Исследовательская лаборатория</t>
  </si>
  <si>
    <t>3_Лаборатория Кварцит (ЗИФ)</t>
  </si>
  <si>
    <t>6_Сварочный участок тяжелой тех</t>
  </si>
  <si>
    <t>7_Ремонтно-Механический цех</t>
  </si>
  <si>
    <t>8_Столярный цех</t>
  </si>
  <si>
    <t>9_Геолаборатория.</t>
  </si>
  <si>
    <t>PLTF - Jet-Pulse Pleated BAG FILTER UNIT</t>
  </si>
  <si>
    <t>PLTF-20(PLTF.20.140.200.265HO.RV.BG.MD.GR.MDT)</t>
  </si>
  <si>
    <t>with Radial Fan and Fan Control Panel</t>
  </si>
  <si>
    <t>Filter Housing: 3 mm - ST 37</t>
  </si>
  <si>
    <t>Filter Plate: 5 mm - ST 37</t>
  </si>
  <si>
    <t>Hooper: 3 mm - ST 37</t>
  </si>
  <si>
    <t>Cleaning System: Jet-Pulse</t>
  </si>
  <si>
    <t>Filter Quantity: 20 adet</t>
  </si>
  <si>
    <t>Pulse Valve: 4 Adet - 11⁄2" TURBO</t>
  </si>
  <si>
    <t>Total Filtration Area: 140 m2</t>
  </si>
  <si>
    <t>Filter Media: polyMIGHT HO 65</t>
  </si>
  <si>
    <t>Dust Discharge Type: 1 pc. Rotary Valve</t>
  </si>
  <si>
    <t>Maintenance Platforms: INCLUDED</t>
  </si>
  <si>
    <t>Ladder: INCLUDED</t>
  </si>
  <si>
    <t>Pulve Valve Controller: Difference Control - TURBO Economizer</t>
  </si>
  <si>
    <t>Fan Capacity: 7.500 m3/h</t>
  </si>
  <si>
    <t>Fan Pressure: 3500 Pa</t>
  </si>
  <si>
    <t>Motor: 11 kW - 3000 rpm - 380 V /50 Hz / IE3</t>
  </si>
  <si>
    <t>Fan Drive Type: Direct Drive</t>
  </si>
  <si>
    <t>Bomaksan</t>
  </si>
  <si>
    <t>SKU: DV.110.50.380.DS</t>
  </si>
  <si>
    <t>Fan Controller Type: Delta</t>
  </si>
  <si>
    <t>Fan Controller Type: Delta Star</t>
  </si>
  <si>
    <t>Power: 11 kW</t>
  </si>
  <si>
    <t>BRF.DA.750.350.110.30.3.50.380.GR360</t>
  </si>
  <si>
    <t>MDV-D250 T1/N1-FA</t>
  </si>
  <si>
    <t>3200 m3/h</t>
  </si>
  <si>
    <t>Qc:25kW</t>
  </si>
  <si>
    <t>Qh: 20 kW</t>
  </si>
  <si>
    <t>Gr.</t>
  </si>
  <si>
    <t>VI</t>
  </si>
  <si>
    <t>BOMAKSAN/TURKIYE</t>
  </si>
  <si>
    <t>MIDEA/GEORGIA</t>
  </si>
  <si>
    <t>DUCT TYPE FRESH AIR UNIT(With Outside Block and Controller)</t>
  </si>
  <si>
    <t xml:space="preserve">Galvanised Steel Duct </t>
  </si>
  <si>
    <t>0-250mm (0.5 mm)</t>
  </si>
  <si>
    <t>250-500mm (0.6 mm)</t>
  </si>
  <si>
    <t>500-1000mm (0.8 mm)</t>
  </si>
  <si>
    <t>1000-1500mm (1 mm)</t>
  </si>
  <si>
    <t>m²</t>
  </si>
  <si>
    <t>m</t>
  </si>
  <si>
    <t>Ø250 mm(0,5mm)Round duct</t>
  </si>
  <si>
    <t>Rubber insulation for Supply ducts 13mm</t>
  </si>
  <si>
    <t>Ø250 mm(0,5mm)Round duct with rubber insulation 13mm</t>
  </si>
  <si>
    <t>Ø125</t>
  </si>
  <si>
    <t>Ø200</t>
  </si>
  <si>
    <t>Ø125mm</t>
  </si>
  <si>
    <t>Ø200mm</t>
  </si>
  <si>
    <t>Ø125mm(0,5mm)Round duct with rubber insulation 13mm</t>
  </si>
  <si>
    <t>Ø180mm(0,5mm)Round duct with rubber insulation 13mm</t>
  </si>
  <si>
    <t>Ø200mm(0,5mm)Round duct with rubber insulation 13mm</t>
  </si>
  <si>
    <t>HOOD EXHAUST GALVANISED STEEL</t>
  </si>
  <si>
    <t>2000mmX1500 mm h:30MM</t>
  </si>
  <si>
    <t>pcs</t>
  </si>
  <si>
    <t>LOCAL</t>
  </si>
  <si>
    <t>Rectangular Air duct (Flanged )with all support works and connection materials.</t>
  </si>
  <si>
    <t>VOLUME DAMPER</t>
  </si>
  <si>
    <t>BACK DRAFT DAMPER</t>
  </si>
  <si>
    <t>Ø200 mm</t>
  </si>
  <si>
    <t>Ø250mm</t>
  </si>
  <si>
    <t>500x300mm</t>
  </si>
  <si>
    <t>ELEKTROTEKNIK/TURKIYE</t>
  </si>
  <si>
    <t>ASSAN/TURKIYE</t>
  </si>
  <si>
    <t>11_Картирование и Минералогия</t>
  </si>
  <si>
    <t>MDV-D140 T1/N1-FA</t>
  </si>
  <si>
    <t>2100 m3/h</t>
  </si>
  <si>
    <t>MDV-D71 T2/VN-1-DA</t>
  </si>
  <si>
    <t>850 m3/h</t>
  </si>
  <si>
    <t>Qc:14kW</t>
  </si>
  <si>
    <t>Qh: 12 kW</t>
  </si>
  <si>
    <t>Qh:8 kW</t>
  </si>
  <si>
    <t>Qc:7 kW</t>
  </si>
  <si>
    <t>Ø100mm(0,5mm)Round duct with rubber insulation 13mm</t>
  </si>
  <si>
    <t>Ø160mm(0,5mm)Round duct with rubber insulation 13mm</t>
  </si>
  <si>
    <t>Ø160mm</t>
  </si>
  <si>
    <t>Ø160</t>
  </si>
  <si>
    <t xml:space="preserve">Ø250 </t>
  </si>
  <si>
    <t>Ø300</t>
  </si>
  <si>
    <t>AIR LOUVRE</t>
  </si>
  <si>
    <t>1400X600mm with wired mesh</t>
  </si>
  <si>
    <t>FLEXIBLE AIR DUCT (with alufolio insulated)</t>
  </si>
  <si>
    <t>500-550 m3/h-450x450-h:35cm Ø250 connection</t>
  </si>
  <si>
    <t>800 m3/h-450x450-h:40cm Ø300 connection</t>
  </si>
  <si>
    <t>AFS .etc.</t>
  </si>
  <si>
    <t>Round duct with with all support works&amp;fittings(elbow,tee,branch etc.)</t>
  </si>
  <si>
    <t>PKF - Jet-Pulse Modular</t>
  </si>
  <si>
    <t>Cartridge Filter Unit</t>
  </si>
  <si>
    <t>PKF.FY.9.144.260ALU.120.KV.MDT</t>
  </si>
  <si>
    <t>Filter Housing: 2 mm - ST 37</t>
  </si>
  <si>
    <t>Filter Quantity: 9 adet</t>
  </si>
  <si>
    <t>Pulve Valve Controller: dP Controlled - TURBO Economizer</t>
  </si>
  <si>
    <t>Pulse Valve: 5 pcs - 11⁄2" TURBO</t>
  </si>
  <si>
    <t>Total Filtration Area: 144 m2</t>
  </si>
  <si>
    <t>Filter Media: polyMIGHT ALU</t>
  </si>
  <si>
    <t>Dust Discharge Type: 1 pc. Dust Bin</t>
  </si>
  <si>
    <t>BRF DA- Radial Fan</t>
  </si>
  <si>
    <t>BRF.DA.1050.450.220.30.2.50.380.GR360</t>
  </si>
  <si>
    <t>Fan Capacity: 10.500 m3/h</t>
  </si>
  <si>
    <t>Fan Pressure: 4500 Pa</t>
  </si>
  <si>
    <t>Motor: 22 kW - 3000 rpm - 380 V /50 Hz / IE2</t>
  </si>
  <si>
    <t>Altitude: D.S.</t>
  </si>
  <si>
    <t>HS Code: 8414.59.95.90.19</t>
  </si>
  <si>
    <t>DV.220.50.380.SS</t>
  </si>
  <si>
    <t>Fan Controller Type: Soft Starter</t>
  </si>
  <si>
    <t>Power: 22 kW</t>
  </si>
  <si>
    <t>Soft Starter - Fan Controller</t>
  </si>
  <si>
    <t>ACROBAT EXTRACTION ARM</t>
  </si>
  <si>
    <t>6G.D.PLUS.2.N</t>
  </si>
  <si>
    <t>Hose Diameter: Ø160 mm</t>
  </si>
  <si>
    <t>Support Type: Outter Support</t>
  </si>
  <si>
    <t>Length: 2 mt</t>
  </si>
  <si>
    <t>Suction Capacity: 1.200-2.100 m3/h</t>
  </si>
  <si>
    <t>Ø300 mm(0,5mm)Round duct with rubber insulation 13mm</t>
  </si>
  <si>
    <t xml:space="preserve">Ø180mm(0,5mm)Round duct </t>
  </si>
  <si>
    <t xml:space="preserve">Ø300 mm(0,5mm)Round duct </t>
  </si>
  <si>
    <t xml:space="preserve">Ø350 mm(0,5mm)Round duct </t>
  </si>
  <si>
    <t xml:space="preserve">Ø400 mm(0,5mm)Round duct </t>
  </si>
  <si>
    <t>MDV-D125 T1/N1-FA</t>
  </si>
  <si>
    <t>Qc:12,5kW</t>
  </si>
  <si>
    <t>Qh: 10,5 kW</t>
  </si>
  <si>
    <t>4,10</t>
  </si>
  <si>
    <t>3,10</t>
  </si>
  <si>
    <t>30X25mm</t>
  </si>
  <si>
    <t>100-150 m3/h-225x225-h:25cm Ø125-Ø150 connection</t>
  </si>
  <si>
    <t>SQUARE DIFFUSER with Plenium box &amp;Damper</t>
  </si>
  <si>
    <t>ROUND DIFFUSER with Damper</t>
  </si>
  <si>
    <t>50 m3/h-150x100mm Double Deflection Grill with damper</t>
  </si>
  <si>
    <t>PKFCl.10.130.100.265P.1125.350.185.2.50.380.DS.GR</t>
  </si>
  <si>
    <t>Fan Capacity: 12.000 m3/h</t>
  </si>
  <si>
    <t>Motor: 15 kW - 3000 rpm - 380 V /50 Hz / IE3</t>
  </si>
  <si>
    <t>Power: 15 kW</t>
  </si>
  <si>
    <t>Ø100mm(0,5mm)Round duct</t>
  </si>
  <si>
    <t xml:space="preserve">Ø125mm(0,5mm)Round duct </t>
  </si>
  <si>
    <t>Ø160mm(0,5mm)Round duct</t>
  </si>
  <si>
    <t>Ø200mm(0,5mm)Round duct</t>
  </si>
  <si>
    <t xml:space="preserve">Ø250 mm(0,5mm)Round duct </t>
  </si>
  <si>
    <t xml:space="preserve">Ø270 mm(0,5mm)Round duct </t>
  </si>
  <si>
    <t xml:space="preserve">Ø315 mm(0,5mm)Round duct </t>
  </si>
  <si>
    <t xml:space="preserve">Ø375 mm(0,5mm)Round duct </t>
  </si>
  <si>
    <t>Ø250 mm</t>
  </si>
  <si>
    <t>800 m3/h-600x600-h:40cm Ø300 connection</t>
  </si>
  <si>
    <t>LOUVRE</t>
  </si>
  <si>
    <t>1000X600</t>
  </si>
  <si>
    <t>400X400</t>
  </si>
  <si>
    <t>DUCT TYPE EXHAUST FAN</t>
  </si>
  <si>
    <t>1050 m3/h-350 Pa</t>
  </si>
  <si>
    <t>With Speed Control Unit</t>
  </si>
  <si>
    <t>BVN</t>
  </si>
  <si>
    <t>5,1</t>
  </si>
  <si>
    <t>5,2</t>
  </si>
  <si>
    <t>5,3</t>
  </si>
  <si>
    <t>5,4</t>
  </si>
  <si>
    <t>5,5</t>
  </si>
  <si>
    <t>5,6</t>
  </si>
  <si>
    <t>5,7</t>
  </si>
  <si>
    <t>5,8</t>
  </si>
  <si>
    <t>5,9</t>
  </si>
  <si>
    <t>5,10</t>
  </si>
  <si>
    <t>5,11</t>
  </si>
  <si>
    <t>5,12</t>
  </si>
  <si>
    <t>5,13</t>
  </si>
  <si>
    <t>5,14</t>
  </si>
  <si>
    <t>5,15</t>
  </si>
  <si>
    <t>5,16</t>
  </si>
  <si>
    <t>6,1</t>
  </si>
  <si>
    <t>6,2</t>
  </si>
  <si>
    <t>6,3</t>
  </si>
  <si>
    <t>6,4</t>
  </si>
  <si>
    <t>Fan Capacity: 4.000 m3/h</t>
  </si>
  <si>
    <t>Motor: 7,5 kW - 3000 rpm - 380 V /50 Hz / IE3</t>
  </si>
  <si>
    <t>Power: 7,5 kW</t>
  </si>
  <si>
    <t>DUCT TYPE LOW STATIC PRESSURE CONDITIONING UNIT (With Outside Block and Controller)</t>
  </si>
  <si>
    <t>MDV-D36Q4 N1/D</t>
  </si>
  <si>
    <t>1200 m3/h</t>
  </si>
  <si>
    <t>Qc:3,6kW</t>
  </si>
  <si>
    <t>Qh: 4 kW</t>
  </si>
  <si>
    <t>400 m3/h-150 Pa</t>
  </si>
  <si>
    <t>Ø160 mm</t>
  </si>
  <si>
    <t>300 m3/h-300x300-h:25cm Ø200 connection</t>
  </si>
  <si>
    <t>900X300</t>
  </si>
  <si>
    <t>250X200</t>
  </si>
  <si>
    <t>Radial Fan and Fan Control Panel</t>
  </si>
  <si>
    <t>RADIAL TYPE EXHAUST FAN</t>
  </si>
  <si>
    <t>Fan Pressure: 600 Pa</t>
  </si>
  <si>
    <t>BVN/TURKIYE</t>
  </si>
  <si>
    <t>PKF -56</t>
  </si>
  <si>
    <t>PKF - Jet-Pulse PLATED BAG</t>
  </si>
  <si>
    <t>HOUSE Filter Unit</t>
  </si>
  <si>
    <t>Fan Capacity: 38000 m3/h</t>
  </si>
  <si>
    <t>Fan Pressure:5500 Pa</t>
  </si>
  <si>
    <t>Motor: 30 kW - 3000 rpm - 380 V /50 Hz / IE2</t>
  </si>
  <si>
    <t>Power: 30 kW</t>
  </si>
  <si>
    <t xml:space="preserve">Ø160mm(0,5mm)Round duct </t>
  </si>
  <si>
    <t xml:space="preserve">Ø200mm(0,5mm)Round duct </t>
  </si>
  <si>
    <t xml:space="preserve">Ø250mm(0,5mm)Round duct </t>
  </si>
  <si>
    <t xml:space="preserve">Ø280mm(0,5mm)Round duct </t>
  </si>
  <si>
    <t xml:space="preserve">Ø300mm(0,5mm)Round duct </t>
  </si>
  <si>
    <t xml:space="preserve">Ø350mm(0,5mm)Round duct </t>
  </si>
  <si>
    <t xml:space="preserve">Ø400mm(0,5mm)Round duct </t>
  </si>
  <si>
    <t xml:space="preserve">Ø450mm(0,5mm)Round duct </t>
  </si>
  <si>
    <t>EXHAUST FAN</t>
  </si>
  <si>
    <t>HOOD EXHAUST</t>
  </si>
  <si>
    <t>2300X3000 mm h:40cm</t>
  </si>
  <si>
    <t>3000x3000 mm h:40cm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</si>
  <si>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</si>
  <si>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</si>
  <si>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</si>
  <si>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</si>
  <si>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</si>
  <si>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</si>
  <si>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</si>
  <si>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</si>
  <si>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</si>
  <si>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7,10</t>
  </si>
  <si>
    <t>7,11</t>
  </si>
  <si>
    <t>7,12</t>
  </si>
  <si>
    <t>7,13</t>
  </si>
  <si>
    <t>7,14</t>
  </si>
  <si>
    <t>7,15</t>
  </si>
  <si>
    <t>9,1</t>
  </si>
  <si>
    <t>9,2</t>
  </si>
  <si>
    <t>9,3</t>
  </si>
  <si>
    <t>9,4</t>
  </si>
  <si>
    <t>BHV 10-1,5/ 5000 m3/h-400 Pa</t>
  </si>
  <si>
    <t>400 m3/h-450x450-h:35cm Ø200 connection</t>
  </si>
  <si>
    <t>LOUVER</t>
  </si>
  <si>
    <t>800X350</t>
  </si>
  <si>
    <t>800X500</t>
  </si>
  <si>
    <t>AXIAL TYPE EXHAUST FAN AND SPEED CONTROL UNIT</t>
  </si>
  <si>
    <t>Fan Capacity: 26.500 m3/h</t>
  </si>
  <si>
    <t>Fan Pressure: 250 Pa</t>
  </si>
  <si>
    <t>Motor: 5,5 kW - 1450 rpm - 380 V /50 Hz / IE3</t>
  </si>
  <si>
    <t>Power: 5,5 kW</t>
  </si>
  <si>
    <t>AXIAL TYPE EXHAUST FAN B5PA1000</t>
  </si>
  <si>
    <t>WIRE MESH</t>
  </si>
  <si>
    <t>1000X1000mm</t>
  </si>
  <si>
    <t>Cartridge Filter Unit PKF-15</t>
  </si>
  <si>
    <t>Fan Capacity: 12.600 m3/h</t>
  </si>
  <si>
    <t>Filter Quantity: 9 PCS</t>
  </si>
  <si>
    <t>pcs.</t>
  </si>
  <si>
    <t>AXIAL TYPE SUPPLY FAN AND SPEED CONTROL UNIT</t>
  </si>
  <si>
    <t>Fan Capacity: 20.500 m3/h</t>
  </si>
  <si>
    <t>Fan Pressure: 150 Pa</t>
  </si>
  <si>
    <t>Electric Heater : 10kW with outside air sensor</t>
  </si>
  <si>
    <t>AXIAL TYPE SUPPLY FAN CVS 560-4/2P</t>
  </si>
  <si>
    <t>Ø250mm(0,5mm)Round duct</t>
  </si>
  <si>
    <t xml:space="preserve">Ø500 mm(0,8mm)Round duct </t>
  </si>
  <si>
    <t>Ø600</t>
  </si>
  <si>
    <t>Motor: 4 kW - 1450 rpm - 380 V /50 Hz / IE3</t>
  </si>
  <si>
    <t>Power: 4 kW</t>
  </si>
  <si>
    <t>Fan Capacity: 16.800 m3/h</t>
  </si>
  <si>
    <t>AXIAL TYPE EXHAUST FAN B5PA900</t>
  </si>
  <si>
    <t>Fan Capacity: 22.600 m3/h</t>
  </si>
  <si>
    <t>Fan Pressure: 200 Pa</t>
  </si>
  <si>
    <t>BHV 9-1/ 4000 m3/h-300 Pa</t>
  </si>
  <si>
    <t>Ø300mm(0,5mm)Round duct</t>
  </si>
  <si>
    <t>500x250</t>
  </si>
  <si>
    <t>400x300</t>
  </si>
  <si>
    <t>6,5</t>
  </si>
  <si>
    <t>6,6</t>
  </si>
  <si>
    <t>6,7</t>
  </si>
  <si>
    <t>6,8</t>
  </si>
  <si>
    <t>6,9</t>
  </si>
  <si>
    <t>6,10</t>
  </si>
  <si>
    <t>SKU:</t>
  </si>
  <si>
    <t>PKF.FY.6.60.265P.120.KV.MDT</t>
  </si>
  <si>
    <t>Filter Quantity: 6 adet</t>
  </si>
  <si>
    <t>Pulse Valve: 3 pcs - 11⁄2" TURBO</t>
  </si>
  <si>
    <t>Total Filtration Area: 60 m2</t>
  </si>
  <si>
    <t>Filter Media: polyMIGHT 65</t>
  </si>
  <si>
    <t>HS Code: 8421.39.85.90.00</t>
  </si>
  <si>
    <t>BRF.DA.450.300.55.30.2.50.380.GR360</t>
  </si>
  <si>
    <t>Fan Capacity: 4.500 m3/h</t>
  </si>
  <si>
    <t>Fan Pressure: 3000 Pa</t>
  </si>
  <si>
    <t>Motor: 5,5 kW - 3000 rpm - 400 V / 3 Faz / 50 Hz</t>
  </si>
  <si>
    <t>Delta Star - Fan Controller</t>
  </si>
  <si>
    <t>SKU: DV.55.50.380.DS</t>
  </si>
  <si>
    <t>300x250</t>
  </si>
  <si>
    <t xml:space="preserve">EXHAUST GRILL </t>
  </si>
  <si>
    <t>400x250mm Linear Grill</t>
  </si>
  <si>
    <t>300x250mm Linear Grill</t>
  </si>
  <si>
    <t>3,1</t>
  </si>
  <si>
    <t>3,2</t>
  </si>
  <si>
    <t>3,3</t>
  </si>
  <si>
    <t>3,4</t>
  </si>
  <si>
    <t>3,5</t>
  </si>
  <si>
    <t>3,6</t>
  </si>
  <si>
    <t>3,7</t>
  </si>
  <si>
    <t>3,8</t>
  </si>
  <si>
    <t>3,9</t>
  </si>
  <si>
    <t>300 m3/h-300x300-h:25cm Ø200connection</t>
  </si>
  <si>
    <t>1100X350</t>
  </si>
  <si>
    <t>1400X600</t>
  </si>
  <si>
    <t>1000X550</t>
  </si>
  <si>
    <t>10_Лаборатория обработки геологических проб</t>
  </si>
  <si>
    <t>DUCT TYPE AIR CONDITIONER(With Outside Block and Controller)</t>
  </si>
  <si>
    <t>Include Copper Pipe and cominication cable between inside-outside unit</t>
  </si>
  <si>
    <t>5_Здание ремонта тяжёлой механизм</t>
  </si>
  <si>
    <t>Material</t>
  </si>
  <si>
    <t>Labour</t>
  </si>
  <si>
    <t xml:space="preserve">Total </t>
  </si>
  <si>
    <t>Total</t>
  </si>
  <si>
    <t>ОФ Маднеули - галерея</t>
  </si>
  <si>
    <t>Картирование (Нана) и минералогия (Марина)</t>
  </si>
  <si>
    <t>Лаборатория Кварцит (ЗИФ)</t>
  </si>
  <si>
    <t>Исследовательская лаборатория (Царо)</t>
  </si>
  <si>
    <t>OTK</t>
  </si>
  <si>
    <t>Химлаборатория</t>
  </si>
  <si>
    <t>Геолаборатория</t>
  </si>
  <si>
    <t>Лаборатория обработки геологических проб</t>
  </si>
  <si>
    <t>Здание ремонта тяжёлой механизации</t>
  </si>
  <si>
    <t>Сварочный участок тяжелой техники</t>
  </si>
  <si>
    <t>Ремонтно-Механический цех</t>
  </si>
  <si>
    <t>Столярный цех</t>
  </si>
  <si>
    <t>GENERAL TOTAL</t>
  </si>
  <si>
    <t>2a</t>
  </si>
  <si>
    <t>Outside Block</t>
  </si>
  <si>
    <t>Price</t>
  </si>
  <si>
    <t>3-a</t>
  </si>
  <si>
    <t>OUTSIDE UNITS</t>
  </si>
  <si>
    <t>3a-1</t>
  </si>
  <si>
    <t>Outside Unit For 3 inside unit</t>
  </si>
  <si>
    <t>3a-2</t>
  </si>
  <si>
    <t>Outside Unit For 1 inside unit</t>
  </si>
  <si>
    <t>800X700mm with wired mesh</t>
  </si>
  <si>
    <t>700X350mm with wired mesh</t>
  </si>
  <si>
    <t>600X300mm with wired mesh</t>
  </si>
  <si>
    <t>12_BIG BEG</t>
  </si>
  <si>
    <t>OUTSIDE UNIT</t>
  </si>
  <si>
    <t>Outside Unit</t>
  </si>
  <si>
    <t>OUTSIDE BLOCK FOR 2 INSIDE UNIT</t>
  </si>
  <si>
    <t>Ø700-Ø900</t>
  </si>
  <si>
    <t>MIDEA-GEORGIA</t>
  </si>
  <si>
    <t>3A</t>
  </si>
  <si>
    <t>Outside Unit For 2 inside unit</t>
  </si>
  <si>
    <t>RMG METAL GROUP</t>
  </si>
  <si>
    <t>DATE</t>
  </si>
  <si>
    <t>OFFER COVER</t>
  </si>
  <si>
    <t>NO</t>
  </si>
  <si>
    <t>GROUP</t>
  </si>
  <si>
    <t>GROUP TOTAL (USD)</t>
  </si>
  <si>
    <t>1</t>
  </si>
  <si>
    <t>MECHANIC</t>
  </si>
  <si>
    <t>Mechanical Installations and Finishing</t>
  </si>
  <si>
    <t>Sub Total</t>
  </si>
  <si>
    <t>V.A.T (%18)</t>
  </si>
  <si>
    <t>This amount is given in USD</t>
  </si>
  <si>
    <t>Responsibilities of Employer and Contractor;</t>
  </si>
  <si>
    <t>1)</t>
  </si>
  <si>
    <t>The electricity and water to be used during manufacturing and assembly shall be provided by the employer.</t>
  </si>
  <si>
    <t>2)</t>
  </si>
  <si>
    <t>According to Georgian laws all health and safety equipment for workers can provied by contractor.</t>
  </si>
  <si>
    <t>3.)</t>
  </si>
  <si>
    <t>Cutting,drilling,electrical works or the other structural works not included our offer.</t>
  </si>
  <si>
    <t>4)</t>
  </si>
  <si>
    <t>All shipments and transfers are included  the offer.</t>
  </si>
  <si>
    <t>Time of work;</t>
  </si>
  <si>
    <t>Delays caused by the pandemic will be added to the duration of the work.</t>
  </si>
  <si>
    <t>Terms of payment;</t>
  </si>
  <si>
    <t xml:space="preserve"> equipment when will be in Georgia and monthly with percentage.</t>
  </si>
  <si>
    <t>Address:</t>
  </si>
  <si>
    <t>Mail :</t>
  </si>
  <si>
    <t>Web :</t>
  </si>
  <si>
    <t>Phone :</t>
  </si>
  <si>
    <t>RMG COPPER</t>
  </si>
  <si>
    <t>OFFER</t>
  </si>
  <si>
    <t xml:space="preserve">GENERAL TOTAL PRICE </t>
  </si>
  <si>
    <t>Priority order</t>
  </si>
  <si>
    <t>№ schemes</t>
  </si>
  <si>
    <t>Buildings for installaion supply and exhaust ventilation</t>
  </si>
  <si>
    <t>Quantity</t>
  </si>
  <si>
    <t>Company name</t>
  </si>
  <si>
    <r>
      <t xml:space="preserve">The duration of the work will be </t>
    </r>
    <r>
      <rPr>
        <sz val="8"/>
        <color rgb="FFFF0000"/>
        <rFont val="Arial"/>
        <family val="2"/>
        <charset val="204"/>
      </rPr>
      <t>???</t>
    </r>
    <r>
      <rPr>
        <sz val="8"/>
        <rFont val="Arial"/>
        <family val="2"/>
        <charset val="162"/>
      </rPr>
      <t xml:space="preserve"> days after advance payment paid.</t>
    </r>
  </si>
  <si>
    <r>
      <rPr>
        <sz val="8"/>
        <color rgb="FFFF0000"/>
        <rFont val="Arial"/>
        <family val="2"/>
        <charset val="204"/>
      </rPr>
      <t xml:space="preserve">???% </t>
    </r>
    <r>
      <rPr>
        <sz val="8"/>
        <rFont val="Arial"/>
        <family val="2"/>
        <charset val="162"/>
      </rPr>
      <t xml:space="preserve">of the payment will be made as an advance payment after contract sign, the remaining payment will be done about </t>
    </r>
  </si>
  <si>
    <t>Total Price
ALL objects by the same Contractor</t>
  </si>
  <si>
    <t>Total Price
EVERY object is done separetely</t>
  </si>
  <si>
    <t>Brand / Analog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</si>
</sst>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T_L"/>
    <numFmt numFmtId="165" formatCode="#,##0.00\ [$$-C0C]"/>
    <numFmt numFmtId="166" formatCode="_-[$$-409]* #,##0.00_ ;_-[$$-409]* \-#,##0.00\ ;_-[$$-409]* &quot;-&quot;??_ ;_-@_ "/>
    <numFmt numFmtId="167" formatCode="#,##0.00\ [$$-C0C]_);\(#,##0.00\ [$$-C0C]\)"/>
    <numFmt numFmtId="168" formatCode="[$GEL]\ #,##0.00_);\([$GEL]\ #,##0.00\)"/>
    <numFmt numFmtId="169" formatCode="#,##0.00\ &quot;TL&quot;"/>
  </numFmts>
  <fonts count="3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name val="Tahoma"/>
      <family val="2"/>
      <charset val="162"/>
    </font>
    <font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i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i/>
      <strike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ahoma"/>
      <family val="2"/>
      <charset val="162"/>
    </font>
    <font>
      <sz val="10"/>
      <color rgb="FFFF0000"/>
      <name val="Sylfaen"/>
      <family val="1"/>
    </font>
    <font>
      <b/>
      <sz val="10"/>
      <name val="Arial"/>
      <family val="2"/>
      <charset val="162"/>
    </font>
    <font>
      <b/>
      <sz val="14"/>
      <name val="Arial Tur"/>
      <charset val="162"/>
    </font>
    <font>
      <b/>
      <u/>
      <sz val="14"/>
      <name val="Arial Tur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sz val="12"/>
      <name val="Arial Tur"/>
      <charset val="162"/>
    </font>
    <font>
      <b/>
      <sz val="13"/>
      <name val="Arial Tur"/>
      <charset val="162"/>
    </font>
    <font>
      <b/>
      <sz val="12"/>
      <name val="Arial Tur"/>
      <charset val="162"/>
    </font>
    <font>
      <sz val="10"/>
      <name val="Arial Tur"/>
      <charset val="162"/>
    </font>
    <font>
      <i/>
      <u/>
      <sz val="9"/>
      <name val="Arial"/>
      <family val="2"/>
    </font>
    <font>
      <sz val="9"/>
      <name val="Arial"/>
      <family val="2"/>
      <charset val="162"/>
    </font>
    <font>
      <i/>
      <sz val="9"/>
      <name val="Arial"/>
      <family val="2"/>
    </font>
    <font>
      <u/>
      <sz val="9"/>
      <name val="Arial"/>
      <family val="2"/>
      <charset val="162"/>
    </font>
    <font>
      <i/>
      <sz val="9"/>
      <name val="Arial"/>
      <family val="2"/>
      <charset val="162"/>
    </font>
    <font>
      <b/>
      <sz val="16"/>
      <name val="Arial"/>
      <family val="2"/>
      <charset val="162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6" fillId="0" borderId="0"/>
    <xf numFmtId="0" fontId="7" fillId="0" borderId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0" borderId="16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/>
    <xf numFmtId="0" fontId="0" fillId="0" borderId="17" xfId="0" applyFill="1" applyBorder="1"/>
    <xf numFmtId="0" fontId="0" fillId="3" borderId="3" xfId="0" applyFill="1" applyBorder="1"/>
    <xf numFmtId="0" fontId="1" fillId="3" borderId="14" xfId="0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4" borderId="13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2" xfId="0" applyFont="1" applyBorder="1"/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2" xfId="0" applyFont="1" applyBorder="1"/>
    <xf numFmtId="0" fontId="5" fillId="3" borderId="14" xfId="0" applyFont="1" applyFill="1" applyBorder="1"/>
    <xf numFmtId="0" fontId="5" fillId="0" borderId="16" xfId="0" applyFont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/>
    <xf numFmtId="0" fontId="0" fillId="0" borderId="2" xfId="0" applyFill="1" applyBorder="1"/>
    <xf numFmtId="0" fontId="0" fillId="0" borderId="4" xfId="0" quotePrefix="1" applyBorder="1" applyAlignment="1">
      <alignment horizontal="center"/>
    </xf>
    <xf numFmtId="0" fontId="0" fillId="0" borderId="18" xfId="0" applyBorder="1"/>
    <xf numFmtId="0" fontId="0" fillId="0" borderId="2" xfId="0" quotePrefix="1" applyBorder="1" applyAlignment="1">
      <alignment horizontal="center"/>
    </xf>
    <xf numFmtId="0" fontId="0" fillId="0" borderId="19" xfId="0" applyBorder="1"/>
    <xf numFmtId="0" fontId="5" fillId="0" borderId="14" xfId="0" applyFont="1" applyFill="1" applyBorder="1"/>
    <xf numFmtId="0" fontId="0" fillId="0" borderId="4" xfId="0" quotePrefix="1" applyBorder="1" applyAlignment="1">
      <alignment horizontal="right"/>
    </xf>
    <xf numFmtId="0" fontId="5" fillId="0" borderId="11" xfId="0" applyFont="1" applyBorder="1"/>
    <xf numFmtId="0" fontId="3" fillId="0" borderId="3" xfId="0" applyFont="1" applyBorder="1" applyAlignment="1">
      <alignment horizontal="center" vertical="center"/>
    </xf>
    <xf numFmtId="0" fontId="0" fillId="0" borderId="14" xfId="0" applyFill="1" applyBorder="1"/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 applyBorder="1"/>
    <xf numFmtId="0" fontId="6" fillId="0" borderId="10" xfId="0" applyFont="1" applyBorder="1"/>
    <xf numFmtId="0" fontId="0" fillId="4" borderId="3" xfId="0" applyFill="1" applyBorder="1" applyAlignment="1">
      <alignment horizontal="center" vertical="center"/>
    </xf>
    <xf numFmtId="0" fontId="0" fillId="0" borderId="10" xfId="0" applyFill="1" applyBorder="1"/>
    <xf numFmtId="0" fontId="1" fillId="2" borderId="1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/>
    <xf numFmtId="165" fontId="0" fillId="0" borderId="4" xfId="0" applyNumberFormat="1" applyBorder="1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65" fontId="0" fillId="0" borderId="2" xfId="0" applyNumberFormat="1" applyBorder="1"/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/>
    <xf numFmtId="0" fontId="0" fillId="0" borderId="11" xfId="0" applyFill="1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165" fontId="5" fillId="0" borderId="20" xfId="0" applyNumberFormat="1" applyFont="1" applyBorder="1"/>
    <xf numFmtId="0" fontId="16" fillId="0" borderId="0" xfId="0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166" fontId="16" fillId="0" borderId="0" xfId="3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/>
    <xf numFmtId="0" fontId="1" fillId="0" borderId="4" xfId="0" applyFont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0" fillId="0" borderId="6" xfId="0" applyBorder="1"/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/>
    <xf numFmtId="0" fontId="17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7" fillId="0" borderId="0" xfId="1"/>
    <xf numFmtId="0" fontId="20" fillId="0" borderId="0" xfId="1" applyFo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14" fontId="21" fillId="0" borderId="0" xfId="1" applyNumberFormat="1" applyFont="1"/>
    <xf numFmtId="14" fontId="20" fillId="0" borderId="0" xfId="1" applyNumberFormat="1" applyFont="1"/>
    <xf numFmtId="0" fontId="23" fillId="0" borderId="0" xfId="1" applyFont="1" applyAlignment="1">
      <alignment horizontal="left"/>
    </xf>
    <xf numFmtId="14" fontId="23" fillId="0" borderId="0" xfId="1" applyNumberFormat="1" applyFont="1" applyAlignment="1">
      <alignment horizontal="left"/>
    </xf>
    <xf numFmtId="0" fontId="25" fillId="0" borderId="21" xfId="1" applyFont="1" applyBorder="1" applyAlignment="1">
      <alignment horizontal="center" vertical="center"/>
    </xf>
    <xf numFmtId="49" fontId="25" fillId="0" borderId="21" xfId="1" applyNumberFormat="1" applyFont="1" applyBorder="1" applyAlignment="1">
      <alignment horizontal="center" vertical="center"/>
    </xf>
    <xf numFmtId="49" fontId="7" fillId="0" borderId="21" xfId="4" applyNumberFormat="1" applyFont="1" applyBorder="1" applyAlignment="1" applyProtection="1">
      <alignment horizontal="right" vertical="center" wrapText="1"/>
      <protection locked="0"/>
    </xf>
    <xf numFmtId="10" fontId="7" fillId="0" borderId="0" xfId="1" applyNumberFormat="1"/>
    <xf numFmtId="0" fontId="27" fillId="0" borderId="0" xfId="1" applyFont="1" applyAlignment="1">
      <alignment vertical="center"/>
    </xf>
    <xf numFmtId="168" fontId="7" fillId="0" borderId="0" xfId="1" applyNumberFormat="1"/>
    <xf numFmtId="169" fontId="7" fillId="0" borderId="0" xfId="1" applyNumberFormat="1"/>
    <xf numFmtId="0" fontId="8" fillId="0" borderId="0" xfId="1" applyFont="1" applyAlignment="1">
      <alignment horizontal="right"/>
    </xf>
    <xf numFmtId="0" fontId="8" fillId="0" borderId="0" xfId="1" applyFont="1"/>
    <xf numFmtId="0" fontId="28" fillId="0" borderId="0" xfId="1" applyFont="1" applyAlignment="1">
      <alignment horizontal="left" vertical="center"/>
    </xf>
    <xf numFmtId="0" fontId="28" fillId="4" borderId="24" xfId="1" applyFont="1" applyFill="1" applyBorder="1" applyAlignment="1">
      <alignment horizontal="left" vertical="center"/>
    </xf>
    <xf numFmtId="0" fontId="29" fillId="4" borderId="24" xfId="1" applyFont="1" applyFill="1" applyBorder="1" applyAlignment="1">
      <alignment horizontal="left" vertical="center"/>
    </xf>
    <xf numFmtId="0" fontId="30" fillId="4" borderId="24" xfId="1" applyFont="1" applyFill="1" applyBorder="1" applyAlignment="1">
      <alignment horizontal="left" vertical="center"/>
    </xf>
    <xf numFmtId="0" fontId="7" fillId="4" borderId="0" xfId="1" applyFill="1" applyAlignment="1">
      <alignment horizontal="left" vertical="center"/>
    </xf>
    <xf numFmtId="0" fontId="28" fillId="4" borderId="0" xfId="1" applyFont="1" applyFill="1" applyAlignment="1">
      <alignment horizontal="left" vertical="center" wrapText="1"/>
    </xf>
    <xf numFmtId="4" fontId="28" fillId="4" borderId="0" xfId="1" applyNumberFormat="1" applyFont="1" applyFill="1" applyAlignment="1">
      <alignment horizontal="left" vertical="center"/>
    </xf>
    <xf numFmtId="0" fontId="28" fillId="4" borderId="0" xfId="1" applyFont="1" applyFill="1" applyAlignment="1">
      <alignment horizontal="left" vertical="center"/>
    </xf>
    <xf numFmtId="0" fontId="7" fillId="0" borderId="0" xfId="1" applyAlignment="1">
      <alignment horizontal="left" vertical="center"/>
    </xf>
    <xf numFmtId="0" fontId="31" fillId="4" borderId="0" xfId="1" applyFont="1" applyFill="1" applyAlignment="1">
      <alignment vertical="center" wrapText="1"/>
    </xf>
    <xf numFmtId="0" fontId="31" fillId="4" borderId="0" xfId="1" applyFont="1" applyFill="1" applyAlignment="1">
      <alignment horizontal="left" vertical="center"/>
    </xf>
    <xf numFmtId="0" fontId="31" fillId="4" borderId="0" xfId="1" applyFont="1" applyFill="1" applyAlignment="1">
      <alignment horizontal="left" vertical="center" wrapText="1"/>
    </xf>
    <xf numFmtId="0" fontId="7" fillId="4" borderId="14" xfId="1" applyFill="1" applyBorder="1" applyAlignment="1">
      <alignment horizontal="left" vertical="center"/>
    </xf>
    <xf numFmtId="0" fontId="31" fillId="4" borderId="14" xfId="1" applyFont="1" applyFill="1" applyBorder="1" applyAlignment="1">
      <alignment vertical="center" wrapText="1"/>
    </xf>
    <xf numFmtId="0" fontId="7" fillId="0" borderId="0" xfId="5"/>
    <xf numFmtId="0" fontId="12" fillId="0" borderId="20" xfId="0" applyFont="1" applyBorder="1" applyAlignment="1">
      <alignment horizontal="center" vertical="center"/>
    </xf>
    <xf numFmtId="0" fontId="34" fillId="0" borderId="0" xfId="1" applyFont="1"/>
    <xf numFmtId="165" fontId="1" fillId="6" borderId="20" xfId="0" applyNumberFormat="1" applyFont="1" applyFill="1" applyBorder="1" applyAlignment="1">
      <alignment horizontal="center" vertical="center" wrapText="1"/>
    </xf>
    <xf numFmtId="0" fontId="32" fillId="3" borderId="0" xfId="5" applyFont="1" applyFill="1" applyAlignment="1">
      <alignment horizontal="center"/>
    </xf>
    <xf numFmtId="0" fontId="31" fillId="4" borderId="0" xfId="1" applyFont="1" applyFill="1" applyAlignment="1">
      <alignment horizontal="left" vertical="center" wrapText="1"/>
    </xf>
    <xf numFmtId="0" fontId="31" fillId="4" borderId="14" xfId="1" applyFont="1" applyFill="1" applyBorder="1" applyAlignment="1">
      <alignment horizontal="left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1" xfId="1" applyFont="1" applyBorder="1" applyAlignment="1">
      <alignment horizontal="left" vertical="center"/>
    </xf>
    <xf numFmtId="167" fontId="25" fillId="0" borderId="21" xfId="1" applyNumberFormat="1" applyFont="1" applyBorder="1" applyAlignment="1">
      <alignment horizontal="right" vertical="center" indent="3"/>
    </xf>
    <xf numFmtId="49" fontId="26" fillId="0" borderId="22" xfId="1" applyNumberFormat="1" applyFont="1" applyBorder="1" applyAlignment="1">
      <alignment horizontal="left" vertical="center"/>
    </xf>
    <xf numFmtId="0" fontId="26" fillId="0" borderId="13" xfId="1" applyFont="1" applyBorder="1" applyAlignment="1">
      <alignment horizontal="left" vertical="center"/>
    </xf>
    <xf numFmtId="0" fontId="26" fillId="0" borderId="23" xfId="1" applyFont="1" applyBorder="1" applyAlignment="1">
      <alignment horizontal="left" vertical="center"/>
    </xf>
    <xf numFmtId="167" fontId="23" fillId="0" borderId="21" xfId="1" applyNumberFormat="1" applyFont="1" applyBorder="1" applyAlignment="1">
      <alignment horizontal="left" vertical="center" indent="3"/>
    </xf>
    <xf numFmtId="167" fontId="23" fillId="0" borderId="21" xfId="1" applyNumberFormat="1" applyFont="1" applyBorder="1" applyAlignment="1">
      <alignment horizontal="right" vertical="center" indent="3"/>
    </xf>
    <xf numFmtId="0" fontId="25" fillId="0" borderId="2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6">
    <cellStyle name="Normal 10" xfId="1"/>
    <cellStyle name="Normal 2" xfId="4"/>
    <cellStyle name="Normal 3" xfId="5"/>
    <cellStyle name="Денежный" xfId="3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50"/>
  <sheetViews>
    <sheetView view="pageBreakPreview" zoomScale="60" zoomScaleNormal="100" workbookViewId="0">
      <selection activeCell="B45" sqref="B45:B50"/>
    </sheetView>
  </sheetViews>
  <sheetFormatPr defaultColWidth="8.85546875" defaultRowHeight="12.75" x14ac:dyDescent="0.2"/>
  <cols>
    <col min="1" max="16384" width="8.85546875" style="167"/>
  </cols>
  <sheetData>
    <row r="22" spans="1:10" ht="20.25" x14ac:dyDescent="0.3">
      <c r="A22" s="171" t="s">
        <v>381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ht="20.25" x14ac:dyDescent="0.3">
      <c r="A23" s="171" t="s">
        <v>382</v>
      </c>
      <c r="B23" s="171"/>
      <c r="C23" s="171"/>
      <c r="D23" s="171"/>
      <c r="E23" s="171"/>
      <c r="F23" s="171"/>
      <c r="G23" s="171"/>
      <c r="H23" s="171"/>
      <c r="I23" s="171"/>
      <c r="J23" s="171"/>
    </row>
    <row r="42" spans="1:10" ht="15" x14ac:dyDescent="0.25">
      <c r="B42"/>
    </row>
    <row r="45" spans="1:10" s="153" customFormat="1" ht="14.45" customHeight="1" x14ac:dyDescent="0.25">
      <c r="A45" s="154"/>
      <c r="B45" s="155" t="s">
        <v>388</v>
      </c>
      <c r="C45" s="156"/>
      <c r="D45" s="156"/>
      <c r="E45" s="156"/>
      <c r="F45" s="156"/>
      <c r="G45" s="156"/>
      <c r="H45" s="154"/>
      <c r="I45" s="154"/>
      <c r="J45" s="154"/>
    </row>
    <row r="46" spans="1:10" s="161" customFormat="1" ht="14.45" customHeight="1" x14ac:dyDescent="0.25">
      <c r="A46" s="157"/>
      <c r="B46" s="158"/>
      <c r="C46" s="158"/>
      <c r="D46" s="158"/>
      <c r="E46" s="159"/>
      <c r="F46" s="160"/>
      <c r="G46" s="160"/>
      <c r="H46" s="157"/>
      <c r="I46" s="157"/>
      <c r="J46" s="157"/>
    </row>
    <row r="47" spans="1:10" s="161" customFormat="1" ht="14.45" customHeight="1" x14ac:dyDescent="0.25">
      <c r="A47" s="157"/>
      <c r="B47" s="162" t="s">
        <v>377</v>
      </c>
      <c r="C47" s="172"/>
      <c r="D47" s="172"/>
      <c r="E47" s="172"/>
      <c r="F47" s="172"/>
      <c r="G47" s="172"/>
      <c r="H47" s="172"/>
      <c r="I47" s="157"/>
      <c r="J47" s="157"/>
    </row>
    <row r="48" spans="1:10" s="161" customFormat="1" ht="14.45" customHeight="1" x14ac:dyDescent="0.25">
      <c r="A48" s="157"/>
      <c r="B48" s="162" t="s">
        <v>378</v>
      </c>
      <c r="C48" s="163"/>
      <c r="D48" s="164"/>
      <c r="E48" s="164"/>
      <c r="F48" s="164"/>
      <c r="G48" s="164"/>
      <c r="H48" s="164"/>
      <c r="I48" s="157"/>
      <c r="J48" s="157"/>
    </row>
    <row r="49" spans="1:10" s="161" customFormat="1" ht="14.45" customHeight="1" x14ac:dyDescent="0.25">
      <c r="A49" s="157"/>
      <c r="B49" s="162" t="s">
        <v>379</v>
      </c>
      <c r="C49" s="163"/>
      <c r="D49" s="164"/>
      <c r="E49" s="164"/>
      <c r="F49" s="164"/>
      <c r="G49" s="164"/>
      <c r="H49" s="164"/>
      <c r="I49" s="157"/>
      <c r="J49" s="157"/>
    </row>
    <row r="50" spans="1:10" s="161" customFormat="1" ht="14.45" customHeight="1" x14ac:dyDescent="0.25">
      <c r="A50" s="165"/>
      <c r="B50" s="166" t="s">
        <v>380</v>
      </c>
      <c r="C50" s="173"/>
      <c r="D50" s="173"/>
      <c r="E50" s="173"/>
      <c r="F50" s="173"/>
      <c r="G50" s="173"/>
      <c r="H50" s="165"/>
      <c r="I50" s="165"/>
      <c r="J50" s="165"/>
    </row>
  </sheetData>
  <mergeCells count="4">
    <mergeCell ref="A22:J22"/>
    <mergeCell ref="A23:J23"/>
    <mergeCell ref="C47:H47"/>
    <mergeCell ref="C50:G5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2"/>
  <sheetViews>
    <sheetView view="pageBreakPreview" zoomScale="60" zoomScaleNormal="70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9.28515625" bestFit="1" customWidth="1"/>
    <col min="7" max="7" width="28.28515625" hidden="1" customWidth="1"/>
    <col min="9" max="9" width="11.28515625" customWidth="1"/>
    <col min="11" max="11" width="13.42578125" bestFit="1" customWidth="1"/>
  </cols>
  <sheetData>
    <row r="1" spans="2:11" ht="15.75" thickBot="1" x14ac:dyDescent="0.3"/>
    <row r="2" spans="2:11" ht="15.75" thickBot="1" x14ac:dyDescent="0.3">
      <c r="B2" s="203" t="s">
        <v>14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ht="18" customHeight="1" x14ac:dyDescent="0.25">
      <c r="B6" s="195">
        <v>1</v>
      </c>
      <c r="C6" t="s">
        <v>102</v>
      </c>
      <c r="D6" s="201" t="s">
        <v>46</v>
      </c>
      <c r="E6" s="201">
        <v>1</v>
      </c>
      <c r="F6" s="194" t="s">
        <v>48</v>
      </c>
      <c r="G6" s="11"/>
      <c r="H6" s="11"/>
      <c r="I6" s="11"/>
      <c r="J6" s="11"/>
      <c r="K6" s="11"/>
    </row>
    <row r="7" spans="2:11" ht="18" customHeight="1" x14ac:dyDescent="0.25">
      <c r="B7" s="196"/>
      <c r="C7" t="s">
        <v>253</v>
      </c>
      <c r="D7" s="201"/>
      <c r="E7" s="201"/>
      <c r="F7" s="194"/>
      <c r="G7" s="11"/>
      <c r="H7" s="11"/>
      <c r="I7" s="11"/>
      <c r="J7" s="11"/>
      <c r="K7" s="11"/>
    </row>
    <row r="8" spans="2:11" ht="18" customHeight="1" x14ac:dyDescent="0.25">
      <c r="B8" s="196"/>
      <c r="C8" t="s">
        <v>105</v>
      </c>
      <c r="D8" s="201"/>
      <c r="E8" s="201"/>
      <c r="F8" s="194"/>
      <c r="G8" s="11"/>
      <c r="H8" s="11"/>
      <c r="I8" s="11"/>
      <c r="J8" s="11"/>
      <c r="K8" s="11"/>
    </row>
    <row r="9" spans="2:11" ht="18" customHeight="1" x14ac:dyDescent="0.25">
      <c r="B9" s="196"/>
      <c r="C9" t="s">
        <v>21</v>
      </c>
      <c r="D9" s="201"/>
      <c r="E9" s="201"/>
      <c r="F9" s="194"/>
      <c r="G9" s="11"/>
      <c r="H9" s="11"/>
      <c r="I9" s="11"/>
      <c r="J9" s="11"/>
      <c r="K9" s="11"/>
    </row>
    <row r="10" spans="2:11" ht="18" customHeight="1" x14ac:dyDescent="0.25">
      <c r="B10" s="196"/>
      <c r="C10" t="s">
        <v>22</v>
      </c>
      <c r="D10" s="201"/>
      <c r="E10" s="201"/>
      <c r="F10" s="194"/>
      <c r="G10" s="11"/>
      <c r="H10" s="11"/>
      <c r="I10" s="11"/>
      <c r="J10" s="11"/>
      <c r="K10" s="11"/>
    </row>
    <row r="11" spans="2:11" ht="18" customHeight="1" x14ac:dyDescent="0.25">
      <c r="B11" s="196"/>
      <c r="C11" t="s">
        <v>23</v>
      </c>
      <c r="D11" s="201"/>
      <c r="E11" s="201"/>
      <c r="F11" s="194"/>
      <c r="G11" s="11"/>
      <c r="H11" s="11"/>
      <c r="I11" s="11"/>
      <c r="J11" s="11"/>
      <c r="K11" s="11"/>
    </row>
    <row r="12" spans="2:11" ht="18" customHeight="1" x14ac:dyDescent="0.25">
      <c r="B12" s="196"/>
      <c r="C12" t="s">
        <v>255</v>
      </c>
      <c r="D12" s="201"/>
      <c r="E12" s="201"/>
      <c r="F12" s="194"/>
      <c r="G12" s="11"/>
      <c r="H12" s="11"/>
      <c r="I12" s="11"/>
      <c r="J12" s="11"/>
      <c r="K12" s="11"/>
    </row>
    <row r="13" spans="2:11" ht="18" customHeight="1" x14ac:dyDescent="0.25">
      <c r="B13" s="196"/>
      <c r="C13" t="s">
        <v>107</v>
      </c>
      <c r="D13" s="201"/>
      <c r="E13" s="201"/>
      <c r="F13" s="194"/>
      <c r="G13" s="11"/>
      <c r="H13" s="11"/>
      <c r="I13" s="11"/>
      <c r="J13" s="11"/>
      <c r="K13" s="11"/>
    </row>
    <row r="14" spans="2:11" ht="18" customHeight="1" x14ac:dyDescent="0.25">
      <c r="B14" s="196"/>
      <c r="C14" t="s">
        <v>108</v>
      </c>
      <c r="D14" s="201"/>
      <c r="E14" s="201"/>
      <c r="F14" s="194"/>
      <c r="G14" s="11"/>
      <c r="H14" s="11"/>
      <c r="I14" s="11"/>
      <c r="J14" s="11"/>
      <c r="K14" s="11"/>
    </row>
    <row r="15" spans="2:11" ht="18" customHeight="1" x14ac:dyDescent="0.25">
      <c r="B15" s="196"/>
      <c r="C15" t="s">
        <v>109</v>
      </c>
      <c r="D15" s="201"/>
      <c r="E15" s="201"/>
      <c r="F15" s="194"/>
      <c r="G15" s="11"/>
      <c r="H15" s="11"/>
      <c r="I15" s="11"/>
      <c r="J15" s="11"/>
      <c r="K15" s="11"/>
    </row>
    <row r="16" spans="2:11" ht="18" customHeight="1" x14ac:dyDescent="0.25">
      <c r="B16" s="196"/>
      <c r="C16" t="s">
        <v>110</v>
      </c>
      <c r="D16" s="201"/>
      <c r="E16" s="201"/>
      <c r="F16" s="194"/>
      <c r="G16" s="11"/>
      <c r="H16" s="11"/>
      <c r="I16" s="11"/>
      <c r="J16" s="11"/>
      <c r="K16" s="11"/>
    </row>
    <row r="17" spans="2:11" ht="18" customHeight="1" x14ac:dyDescent="0.25">
      <c r="B17" s="196"/>
      <c r="C17" t="s">
        <v>111</v>
      </c>
      <c r="D17" s="201"/>
      <c r="E17" s="201"/>
      <c r="F17" s="194"/>
      <c r="G17" s="11"/>
      <c r="H17" s="11"/>
      <c r="I17" s="11"/>
      <c r="J17" s="11"/>
      <c r="K17" s="11"/>
    </row>
    <row r="18" spans="2:11" ht="18" customHeight="1" x14ac:dyDescent="0.25">
      <c r="B18" s="196"/>
      <c r="C18" t="s">
        <v>29</v>
      </c>
      <c r="D18" s="201"/>
      <c r="E18" s="201"/>
      <c r="F18" s="194"/>
      <c r="G18" s="11"/>
      <c r="H18" s="11"/>
      <c r="I18" s="11"/>
      <c r="J18" s="11"/>
      <c r="K18" s="11"/>
    </row>
    <row r="19" spans="2:11" ht="18" customHeight="1" x14ac:dyDescent="0.25">
      <c r="B19" s="196"/>
      <c r="C19" s="8" t="s">
        <v>19</v>
      </c>
      <c r="D19" s="201"/>
      <c r="E19" s="201"/>
      <c r="F19" s="194"/>
      <c r="G19" s="11"/>
      <c r="H19" s="11"/>
      <c r="I19" s="11"/>
      <c r="J19" s="11">
        <f>+I19+H19</f>
        <v>0</v>
      </c>
      <c r="K19" s="11">
        <f>+J19*E6</f>
        <v>0</v>
      </c>
    </row>
    <row r="20" spans="2:11" ht="18" customHeight="1" x14ac:dyDescent="0.25">
      <c r="B20" s="196"/>
      <c r="C20" t="s">
        <v>112</v>
      </c>
      <c r="D20" s="201"/>
      <c r="E20" s="201"/>
      <c r="F20" s="194"/>
      <c r="G20" s="11"/>
      <c r="H20" s="11"/>
      <c r="I20" s="11"/>
      <c r="J20" s="11"/>
      <c r="K20" s="11"/>
    </row>
    <row r="21" spans="2:11" ht="18" customHeight="1" x14ac:dyDescent="0.25">
      <c r="B21" s="196"/>
      <c r="C21" t="s">
        <v>113</v>
      </c>
      <c r="D21" s="201"/>
      <c r="E21" s="201"/>
      <c r="F21" s="194"/>
      <c r="G21" s="11"/>
      <c r="H21" s="11"/>
      <c r="I21" s="11"/>
      <c r="J21" s="11"/>
      <c r="K21" s="11"/>
    </row>
    <row r="22" spans="2:11" ht="18" customHeight="1" x14ac:dyDescent="0.25">
      <c r="B22" s="196"/>
      <c r="C22" t="s">
        <v>267</v>
      </c>
      <c r="D22" s="201"/>
      <c r="E22" s="201"/>
      <c r="F22" s="194"/>
      <c r="G22" s="11"/>
      <c r="H22" s="11"/>
      <c r="I22" s="11"/>
      <c r="J22" s="11"/>
      <c r="K22" s="11"/>
    </row>
    <row r="23" spans="2:11" ht="18" customHeight="1" x14ac:dyDescent="0.25">
      <c r="B23" s="196"/>
      <c r="C23" t="s">
        <v>115</v>
      </c>
      <c r="D23" s="201"/>
      <c r="E23" s="201"/>
      <c r="F23" s="194"/>
      <c r="G23" s="11"/>
      <c r="H23" s="11"/>
      <c r="I23" s="11"/>
      <c r="J23" s="11"/>
      <c r="K23" s="11"/>
    </row>
    <row r="24" spans="2:11" ht="18" customHeight="1" x14ac:dyDescent="0.25">
      <c r="B24" s="196"/>
      <c r="C24" t="s">
        <v>116</v>
      </c>
      <c r="D24" s="201"/>
      <c r="E24" s="201"/>
      <c r="F24" s="194"/>
      <c r="G24" s="11"/>
      <c r="H24" s="11"/>
      <c r="I24" s="11"/>
      <c r="J24" s="11"/>
      <c r="K24" s="11"/>
    </row>
    <row r="25" spans="2:11" ht="18" customHeight="1" x14ac:dyDescent="0.25">
      <c r="B25" s="196"/>
      <c r="C25" t="s">
        <v>35</v>
      </c>
      <c r="D25" s="201"/>
      <c r="E25" s="201"/>
      <c r="F25" s="194"/>
      <c r="G25" s="11"/>
      <c r="H25" s="11"/>
      <c r="I25" s="11"/>
      <c r="J25" s="11"/>
      <c r="K25" s="11"/>
    </row>
    <row r="26" spans="2:11" ht="18" customHeight="1" x14ac:dyDescent="0.25">
      <c r="B26" s="196"/>
      <c r="C26" t="s">
        <v>117</v>
      </c>
      <c r="D26" s="201"/>
      <c r="E26" s="201"/>
      <c r="F26" s="194"/>
      <c r="G26" s="11"/>
      <c r="H26" s="11"/>
      <c r="I26" s="11"/>
      <c r="J26" s="11"/>
      <c r="K26" s="11"/>
    </row>
    <row r="27" spans="2:11" ht="18" customHeight="1" x14ac:dyDescent="0.25">
      <c r="B27" s="196"/>
      <c r="C27" t="s">
        <v>118</v>
      </c>
      <c r="D27" s="201"/>
      <c r="E27" s="201"/>
      <c r="F27" s="194"/>
      <c r="G27" s="11"/>
      <c r="H27" s="11"/>
      <c r="I27" s="11"/>
      <c r="J27" s="11"/>
      <c r="K27" s="11"/>
    </row>
    <row r="28" spans="2:11" ht="18" customHeight="1" x14ac:dyDescent="0.25">
      <c r="B28" s="196"/>
      <c r="C28" t="s">
        <v>122</v>
      </c>
      <c r="D28" s="201"/>
      <c r="E28" s="201"/>
      <c r="F28" s="194"/>
      <c r="G28" s="11"/>
      <c r="H28" s="11"/>
      <c r="I28" s="11"/>
      <c r="J28" s="11"/>
      <c r="K28" s="11"/>
    </row>
    <row r="29" spans="2:11" ht="18" customHeight="1" x14ac:dyDescent="0.25">
      <c r="B29" s="196"/>
      <c r="C29" t="s">
        <v>119</v>
      </c>
      <c r="D29" s="201"/>
      <c r="E29" s="201"/>
      <c r="F29" s="194"/>
      <c r="G29" s="11"/>
      <c r="H29" s="11"/>
      <c r="I29" s="11"/>
      <c r="J29" s="11"/>
      <c r="K29" s="11"/>
    </row>
    <row r="30" spans="2:11" ht="18" customHeight="1" x14ac:dyDescent="0.25">
      <c r="B30" s="196"/>
      <c r="C30" t="s">
        <v>120</v>
      </c>
      <c r="D30" s="201"/>
      <c r="E30" s="201"/>
      <c r="F30" s="194"/>
      <c r="G30" s="11"/>
      <c r="H30" s="11"/>
      <c r="I30" s="11"/>
      <c r="J30" s="11"/>
      <c r="K30" s="11"/>
    </row>
    <row r="31" spans="2:11" ht="18.600000000000001" customHeight="1" thickBot="1" x14ac:dyDescent="0.3">
      <c r="B31" s="198"/>
      <c r="C31" t="s">
        <v>121</v>
      </c>
      <c r="D31" s="201"/>
      <c r="E31" s="201"/>
      <c r="F31" s="194"/>
      <c r="G31" s="11"/>
      <c r="H31" s="11"/>
      <c r="I31" s="11"/>
      <c r="J31" s="11"/>
      <c r="K31" s="11"/>
    </row>
    <row r="32" spans="2:11" ht="18" customHeight="1" x14ac:dyDescent="0.25">
      <c r="B32" s="195">
        <v>2</v>
      </c>
      <c r="C32" s="75" t="s">
        <v>268</v>
      </c>
      <c r="D32" s="200" t="s">
        <v>256</v>
      </c>
      <c r="E32" s="200">
        <v>7</v>
      </c>
      <c r="F32" s="193" t="s">
        <v>201</v>
      </c>
      <c r="G32" s="16"/>
      <c r="H32" s="16"/>
      <c r="I32" s="16"/>
      <c r="J32" s="16"/>
      <c r="K32" s="16"/>
    </row>
    <row r="33" spans="2:11" x14ac:dyDescent="0.25">
      <c r="B33" s="196"/>
      <c r="C33" s="11" t="s">
        <v>245</v>
      </c>
      <c r="D33" s="201"/>
      <c r="E33" s="201"/>
      <c r="F33" s="194"/>
      <c r="G33" s="11"/>
      <c r="H33" s="11"/>
      <c r="I33" s="11"/>
      <c r="J33" s="11"/>
      <c r="K33" s="11"/>
    </row>
    <row r="34" spans="2:11" x14ac:dyDescent="0.25">
      <c r="B34" s="196"/>
      <c r="C34" s="11" t="s">
        <v>269</v>
      </c>
      <c r="D34" s="201"/>
      <c r="E34" s="201"/>
      <c r="F34" s="194"/>
      <c r="G34" s="11"/>
      <c r="H34" s="11"/>
      <c r="I34" s="11"/>
      <c r="J34" s="11"/>
      <c r="K34" s="11"/>
    </row>
    <row r="35" spans="2:11" x14ac:dyDescent="0.25">
      <c r="B35" s="196"/>
      <c r="C35" s="11" t="s">
        <v>270</v>
      </c>
      <c r="D35" s="201"/>
      <c r="E35" s="201"/>
      <c r="F35" s="194"/>
      <c r="G35" s="11"/>
      <c r="H35" s="11"/>
      <c r="I35" s="11"/>
      <c r="J35" s="11">
        <f>+I35+H35</f>
        <v>0</v>
      </c>
      <c r="K35" s="11">
        <f>+J35*E32</f>
        <v>0</v>
      </c>
    </row>
    <row r="36" spans="2:11" x14ac:dyDescent="0.25">
      <c r="B36" s="196"/>
      <c r="C36" s="11" t="s">
        <v>248</v>
      </c>
      <c r="D36" s="201"/>
      <c r="E36" s="201"/>
      <c r="F36" s="194"/>
      <c r="G36" s="11"/>
      <c r="H36" s="11"/>
      <c r="I36" s="11"/>
      <c r="J36" s="11"/>
      <c r="K36" s="11"/>
    </row>
    <row r="37" spans="2:11" x14ac:dyDescent="0.25">
      <c r="B37" s="196"/>
      <c r="C37" s="11" t="s">
        <v>39</v>
      </c>
      <c r="D37" s="201"/>
      <c r="E37" s="201"/>
      <c r="F37" s="194"/>
      <c r="G37" s="11"/>
      <c r="H37" s="11"/>
      <c r="I37" s="11"/>
      <c r="J37" s="11"/>
      <c r="K37" s="11"/>
    </row>
    <row r="38" spans="2:11" ht="15.75" thickBot="1" x14ac:dyDescent="0.3">
      <c r="B38" s="196"/>
      <c r="C38" s="15" t="s">
        <v>249</v>
      </c>
      <c r="D38" s="201"/>
      <c r="E38" s="201"/>
      <c r="F38" s="194"/>
      <c r="G38" s="11"/>
      <c r="H38" s="11"/>
      <c r="I38" s="11"/>
      <c r="J38" s="11"/>
      <c r="K38" s="11"/>
    </row>
    <row r="39" spans="2:11" ht="15.6" customHeight="1" x14ac:dyDescent="0.25">
      <c r="B39" s="195">
        <v>3</v>
      </c>
      <c r="C39" s="75" t="s">
        <v>261</v>
      </c>
      <c r="D39" s="200" t="s">
        <v>256</v>
      </c>
      <c r="E39" s="200">
        <v>6</v>
      </c>
      <c r="F39" s="193" t="s">
        <v>201</v>
      </c>
      <c r="G39" s="16"/>
      <c r="H39" s="16"/>
      <c r="I39" s="16"/>
      <c r="J39" s="16"/>
      <c r="K39" s="16"/>
    </row>
    <row r="40" spans="2:11" ht="14.45" customHeight="1" x14ac:dyDescent="0.25">
      <c r="B40" s="196"/>
      <c r="C40" s="11" t="s">
        <v>257</v>
      </c>
      <c r="D40" s="201"/>
      <c r="E40" s="201"/>
      <c r="F40" s="194"/>
      <c r="G40" s="11"/>
      <c r="H40" s="11"/>
      <c r="I40" s="11"/>
      <c r="J40" s="11"/>
      <c r="K40" s="11"/>
    </row>
    <row r="41" spans="2:11" ht="14.45" customHeight="1" x14ac:dyDescent="0.25">
      <c r="B41" s="196"/>
      <c r="C41" s="11" t="s">
        <v>258</v>
      </c>
      <c r="D41" s="201"/>
      <c r="E41" s="201"/>
      <c r="F41" s="194"/>
      <c r="G41" s="11"/>
      <c r="H41" s="11"/>
      <c r="I41" s="11"/>
      <c r="J41" s="11"/>
      <c r="K41" s="11"/>
    </row>
    <row r="42" spans="2:11" ht="14.45" customHeight="1" x14ac:dyDescent="0.25">
      <c r="B42" s="196"/>
      <c r="C42" s="11" t="s">
        <v>259</v>
      </c>
      <c r="D42" s="201"/>
      <c r="E42" s="201"/>
      <c r="F42" s="194"/>
      <c r="G42" s="11"/>
      <c r="H42" s="11"/>
      <c r="I42" s="11"/>
      <c r="J42" s="11">
        <f>+I42+H42</f>
        <v>0</v>
      </c>
      <c r="K42" s="11">
        <f>+J42*E39</f>
        <v>0</v>
      </c>
    </row>
    <row r="43" spans="2:11" ht="14.45" customHeight="1" x14ac:dyDescent="0.25">
      <c r="B43" s="196"/>
      <c r="C43" s="11" t="s">
        <v>265</v>
      </c>
      <c r="D43" s="201"/>
      <c r="E43" s="201"/>
      <c r="F43" s="194"/>
      <c r="G43" s="11"/>
      <c r="H43" s="11"/>
      <c r="I43" s="11"/>
      <c r="J43" s="11"/>
      <c r="K43" s="11"/>
    </row>
    <row r="44" spans="2:11" ht="14.45" customHeight="1" x14ac:dyDescent="0.25">
      <c r="B44" s="196"/>
      <c r="C44" s="11" t="s">
        <v>39</v>
      </c>
      <c r="D44" s="201"/>
      <c r="E44" s="201"/>
      <c r="F44" s="194"/>
      <c r="G44" s="11"/>
      <c r="H44" s="11"/>
      <c r="I44" s="11"/>
      <c r="J44" s="11"/>
      <c r="K44" s="11"/>
    </row>
    <row r="45" spans="2:11" ht="14.45" customHeight="1" x14ac:dyDescent="0.25">
      <c r="B45" s="196"/>
      <c r="C45" s="11" t="s">
        <v>266</v>
      </c>
      <c r="D45" s="201"/>
      <c r="E45" s="201"/>
      <c r="F45" s="194"/>
      <c r="G45" s="11"/>
      <c r="H45" s="11"/>
      <c r="I45" s="11"/>
      <c r="J45" s="11"/>
      <c r="K45" s="11"/>
    </row>
    <row r="46" spans="2:11" ht="14.45" customHeight="1" thickBot="1" x14ac:dyDescent="0.3">
      <c r="B46" s="198"/>
      <c r="C46" s="85" t="s">
        <v>260</v>
      </c>
      <c r="D46" s="202"/>
      <c r="E46" s="202"/>
      <c r="F46" s="197"/>
      <c r="G46" s="15"/>
      <c r="H46" s="15"/>
      <c r="I46" s="15"/>
      <c r="J46" s="15"/>
      <c r="K46" s="15"/>
    </row>
    <row r="47" spans="2:11" x14ac:dyDescent="0.25">
      <c r="B47" s="195">
        <v>4</v>
      </c>
      <c r="C47" s="20" t="s">
        <v>123</v>
      </c>
      <c r="D47" s="24"/>
      <c r="E47" s="21"/>
      <c r="F47" s="193" t="s">
        <v>48</v>
      </c>
      <c r="G47" s="16"/>
      <c r="H47" s="16"/>
      <c r="I47" s="16"/>
      <c r="J47" s="16"/>
      <c r="K47" s="16"/>
    </row>
    <row r="48" spans="2:11" x14ac:dyDescent="0.25">
      <c r="B48" s="196"/>
      <c r="C48" s="13" t="s">
        <v>124</v>
      </c>
      <c r="D48" s="25"/>
      <c r="E48" s="22"/>
      <c r="F48" s="194"/>
      <c r="G48" s="11"/>
      <c r="H48" s="11"/>
      <c r="I48" s="11"/>
      <c r="J48" s="11"/>
      <c r="K48" s="11"/>
    </row>
    <row r="49" spans="2:11" x14ac:dyDescent="0.25">
      <c r="B49" s="196"/>
      <c r="C49" s="13" t="s">
        <v>125</v>
      </c>
      <c r="D49" s="25" t="s">
        <v>70</v>
      </c>
      <c r="E49" s="22">
        <v>8</v>
      </c>
      <c r="F49" s="194"/>
      <c r="G49" s="11"/>
      <c r="H49" s="11"/>
      <c r="I49" s="11"/>
      <c r="J49" s="11">
        <f>+I49+H49</f>
        <v>0</v>
      </c>
      <c r="K49" s="11">
        <f>+J49*E49</f>
        <v>0</v>
      </c>
    </row>
    <row r="50" spans="2:11" x14ac:dyDescent="0.25">
      <c r="B50" s="196"/>
      <c r="C50" s="13" t="s">
        <v>126</v>
      </c>
      <c r="D50" s="25"/>
      <c r="E50" s="22"/>
      <c r="F50" s="194"/>
      <c r="G50" s="11"/>
      <c r="H50" s="11"/>
      <c r="I50" s="11"/>
      <c r="J50" s="11"/>
      <c r="K50" s="11"/>
    </row>
    <row r="51" spans="2:11" x14ac:dyDescent="0.25">
      <c r="B51" s="196"/>
      <c r="C51" s="13" t="s">
        <v>127</v>
      </c>
      <c r="D51" s="25"/>
      <c r="E51" s="22"/>
      <c r="F51" s="194"/>
      <c r="G51" s="11"/>
      <c r="H51" s="11"/>
      <c r="I51" s="11"/>
      <c r="J51" s="11"/>
      <c r="K51" s="11"/>
    </row>
    <row r="52" spans="2:11" ht="15.75" thickBot="1" x14ac:dyDescent="0.3">
      <c r="B52" s="198"/>
      <c r="C52" s="19" t="s">
        <v>128</v>
      </c>
      <c r="D52" s="26"/>
      <c r="E52" s="23"/>
      <c r="F52" s="197"/>
      <c r="G52" s="15"/>
      <c r="H52" s="15"/>
      <c r="I52" s="15"/>
      <c r="J52" s="15"/>
      <c r="K52" s="15"/>
    </row>
    <row r="53" spans="2:11" ht="15.75" x14ac:dyDescent="0.25">
      <c r="B53" s="195">
        <v>5</v>
      </c>
      <c r="C53" s="56" t="s">
        <v>217</v>
      </c>
      <c r="D53" s="24"/>
      <c r="E53" s="21"/>
      <c r="F53" s="27"/>
      <c r="G53" s="16"/>
      <c r="H53" s="16"/>
      <c r="I53" s="16"/>
      <c r="J53" s="16"/>
      <c r="K53" s="16"/>
    </row>
    <row r="54" spans="2:11" x14ac:dyDescent="0.25">
      <c r="B54" s="196"/>
      <c r="C54" s="35" t="s">
        <v>240</v>
      </c>
      <c r="D54" s="25" t="s">
        <v>46</v>
      </c>
      <c r="E54" s="22">
        <v>1</v>
      </c>
      <c r="F54" s="34" t="s">
        <v>201</v>
      </c>
      <c r="G54" s="11"/>
      <c r="H54" s="11"/>
      <c r="I54" s="11"/>
      <c r="J54" s="11">
        <f>+I54+H54</f>
        <v>0</v>
      </c>
      <c r="K54" s="11">
        <f>+J54*E54</f>
        <v>0</v>
      </c>
    </row>
    <row r="55" spans="2:11" ht="15.75" thickBot="1" x14ac:dyDescent="0.3">
      <c r="B55" s="198"/>
      <c r="C55" s="36" t="s">
        <v>163</v>
      </c>
      <c r="D55" s="26"/>
      <c r="E55" s="23"/>
      <c r="F55" s="28"/>
      <c r="G55" s="15"/>
      <c r="H55" s="15"/>
      <c r="I55" s="15"/>
      <c r="J55" s="15"/>
      <c r="K55" s="15"/>
    </row>
    <row r="56" spans="2:11" ht="15.75" x14ac:dyDescent="0.25">
      <c r="B56" s="195">
        <v>6</v>
      </c>
      <c r="C56" s="56" t="s">
        <v>217</v>
      </c>
      <c r="D56" s="24"/>
      <c r="E56" s="21"/>
      <c r="F56" s="27"/>
      <c r="G56" s="16"/>
      <c r="H56" s="16"/>
      <c r="I56" s="16"/>
      <c r="J56" s="16"/>
      <c r="K56" s="16"/>
    </row>
    <row r="57" spans="2:11" x14ac:dyDescent="0.25">
      <c r="B57" s="196"/>
      <c r="C57" s="35" t="s">
        <v>271</v>
      </c>
      <c r="D57" s="25" t="s">
        <v>46</v>
      </c>
      <c r="E57" s="22">
        <v>1</v>
      </c>
      <c r="F57" s="34" t="s">
        <v>201</v>
      </c>
      <c r="G57" s="11"/>
      <c r="H57" s="11"/>
      <c r="I57" s="11"/>
      <c r="J57" s="11">
        <f>+I57+H57</f>
        <v>0</v>
      </c>
      <c r="K57" s="11">
        <f>+J57*E57</f>
        <v>0</v>
      </c>
    </row>
    <row r="58" spans="2:11" ht="15.75" thickBot="1" x14ac:dyDescent="0.3">
      <c r="B58" s="198"/>
      <c r="C58" s="36" t="s">
        <v>163</v>
      </c>
      <c r="D58" s="26"/>
      <c r="E58" s="23"/>
      <c r="F58" s="28"/>
      <c r="G58" s="15"/>
      <c r="H58" s="15"/>
      <c r="I58" s="15"/>
      <c r="J58" s="15"/>
      <c r="K58" s="15"/>
    </row>
    <row r="59" spans="2:11" x14ac:dyDescent="0.25">
      <c r="B59" s="8"/>
      <c r="C59" s="41" t="s">
        <v>72</v>
      </c>
      <c r="D59" s="47"/>
      <c r="E59" s="31"/>
      <c r="F59" s="199" t="s">
        <v>79</v>
      </c>
      <c r="G59" s="8"/>
      <c r="H59" s="8"/>
      <c r="I59" s="8"/>
      <c r="J59" s="8"/>
      <c r="K59" s="8"/>
    </row>
    <row r="60" spans="2:11" x14ac:dyDescent="0.25">
      <c r="B60" s="69" t="s">
        <v>181</v>
      </c>
      <c r="C60" s="17" t="s">
        <v>52</v>
      </c>
      <c r="D60" s="29" t="s">
        <v>56</v>
      </c>
      <c r="E60" s="31"/>
      <c r="F60" s="194"/>
      <c r="G60" s="8"/>
      <c r="H60" s="8"/>
      <c r="I60" s="8"/>
      <c r="J60" s="8">
        <f>+I60+H60</f>
        <v>0</v>
      </c>
      <c r="K60" s="8">
        <f>+J60*E60</f>
        <v>0</v>
      </c>
    </row>
    <row r="61" spans="2:11" x14ac:dyDescent="0.25">
      <c r="B61" s="69" t="s">
        <v>182</v>
      </c>
      <c r="C61" s="17" t="s">
        <v>53</v>
      </c>
      <c r="D61" s="29" t="s">
        <v>56</v>
      </c>
      <c r="E61" s="31">
        <v>18</v>
      </c>
      <c r="F61" s="194"/>
      <c r="G61" s="8"/>
      <c r="H61" s="8"/>
      <c r="I61" s="8"/>
      <c r="J61" s="8">
        <f t="shared" ref="J61:J67" si="0">+I61+H61</f>
        <v>0</v>
      </c>
      <c r="K61" s="8">
        <f t="shared" ref="K61:K67" si="1">+J61*E61</f>
        <v>0</v>
      </c>
    </row>
    <row r="62" spans="2:11" x14ac:dyDescent="0.25">
      <c r="B62" s="69" t="s">
        <v>183</v>
      </c>
      <c r="C62" s="17" t="s">
        <v>54</v>
      </c>
      <c r="D62" s="29" t="s">
        <v>56</v>
      </c>
      <c r="E62" s="31">
        <v>28</v>
      </c>
      <c r="F62" s="194"/>
      <c r="G62" s="8"/>
      <c r="H62" s="8"/>
      <c r="I62" s="8"/>
      <c r="J62" s="8">
        <f t="shared" si="0"/>
        <v>0</v>
      </c>
      <c r="K62" s="8">
        <f t="shared" si="1"/>
        <v>0</v>
      </c>
    </row>
    <row r="63" spans="2:11" x14ac:dyDescent="0.25">
      <c r="B63" s="69" t="s">
        <v>184</v>
      </c>
      <c r="C63" s="17" t="s">
        <v>55</v>
      </c>
      <c r="D63" s="29" t="s">
        <v>56</v>
      </c>
      <c r="E63" s="31"/>
      <c r="F63" s="194"/>
      <c r="G63" s="8"/>
      <c r="H63" s="8"/>
      <c r="I63" s="8"/>
      <c r="J63" s="8">
        <f t="shared" si="0"/>
        <v>0</v>
      </c>
      <c r="K63" s="8">
        <f t="shared" si="1"/>
        <v>0</v>
      </c>
    </row>
    <row r="64" spans="2:11" x14ac:dyDescent="0.25">
      <c r="B64" s="69" t="s">
        <v>275</v>
      </c>
      <c r="C64" s="17" t="s">
        <v>59</v>
      </c>
      <c r="D64" s="29" t="s">
        <v>56</v>
      </c>
      <c r="E64" s="31"/>
      <c r="F64" s="194"/>
      <c r="G64" s="8"/>
      <c r="H64" s="8"/>
      <c r="I64" s="8"/>
      <c r="J64" s="8">
        <f t="shared" si="0"/>
        <v>0</v>
      </c>
      <c r="K64" s="8">
        <f t="shared" si="1"/>
        <v>0</v>
      </c>
    </row>
    <row r="65" spans="2:11" x14ac:dyDescent="0.25">
      <c r="B65" s="31"/>
      <c r="C65" s="41" t="s">
        <v>101</v>
      </c>
      <c r="D65" s="47"/>
      <c r="E65" s="31"/>
      <c r="F65" s="194"/>
      <c r="G65" s="8"/>
      <c r="H65" s="8"/>
      <c r="I65" s="8"/>
      <c r="J65" s="8">
        <f t="shared" si="0"/>
        <v>0</v>
      </c>
      <c r="K65" s="8">
        <f t="shared" si="1"/>
        <v>0</v>
      </c>
    </row>
    <row r="66" spans="2:11" x14ac:dyDescent="0.25">
      <c r="B66" s="69" t="s">
        <v>276</v>
      </c>
      <c r="C66" s="17" t="s">
        <v>262</v>
      </c>
      <c r="D66" s="29" t="s">
        <v>57</v>
      </c>
      <c r="E66" s="31">
        <v>6</v>
      </c>
      <c r="F66" s="194"/>
      <c r="G66" s="8"/>
      <c r="H66" s="8"/>
      <c r="I66" s="8"/>
      <c r="J66" s="8">
        <f t="shared" si="0"/>
        <v>0</v>
      </c>
      <c r="K66" s="8">
        <f t="shared" si="1"/>
        <v>0</v>
      </c>
    </row>
    <row r="67" spans="2:11" x14ac:dyDescent="0.25">
      <c r="B67" s="69" t="s">
        <v>277</v>
      </c>
      <c r="C67" s="17" t="s">
        <v>272</v>
      </c>
      <c r="D67" s="29" t="s">
        <v>57</v>
      </c>
      <c r="E67" s="31">
        <v>8</v>
      </c>
      <c r="F67" s="194"/>
      <c r="G67" s="10"/>
      <c r="H67" s="10"/>
      <c r="I67" s="10"/>
      <c r="J67" s="8">
        <f t="shared" si="0"/>
        <v>0</v>
      </c>
      <c r="K67" s="8">
        <f t="shared" si="1"/>
        <v>0</v>
      </c>
    </row>
    <row r="68" spans="2:11" x14ac:dyDescent="0.25">
      <c r="B68" s="69" t="s">
        <v>278</v>
      </c>
      <c r="C68" s="70" t="s">
        <v>132</v>
      </c>
      <c r="D68" s="29" t="s">
        <v>57</v>
      </c>
      <c r="E68" s="58">
        <v>6</v>
      </c>
      <c r="F68" s="194"/>
      <c r="G68" s="10"/>
      <c r="H68" s="10"/>
      <c r="I68" s="10"/>
      <c r="J68" s="8">
        <f>+I68+H68</f>
        <v>0</v>
      </c>
      <c r="K68" s="8">
        <f>+J68*E68</f>
        <v>0</v>
      </c>
    </row>
    <row r="69" spans="2:11" x14ac:dyDescent="0.25">
      <c r="B69" s="69" t="s">
        <v>279</v>
      </c>
      <c r="C69" s="70" t="s">
        <v>133</v>
      </c>
      <c r="D69" s="29" t="s">
        <v>57</v>
      </c>
      <c r="E69" s="58">
        <v>6</v>
      </c>
      <c r="F69" s="194"/>
      <c r="G69" s="10"/>
      <c r="H69" s="10"/>
      <c r="I69" s="10"/>
      <c r="J69" s="8">
        <f t="shared" ref="J69:J70" si="2">+I69+H69</f>
        <v>0</v>
      </c>
      <c r="K69" s="8">
        <f t="shared" ref="K69:K70" si="3">+J69*E69</f>
        <v>0</v>
      </c>
    </row>
    <row r="70" spans="2:11" ht="15.75" thickBot="1" x14ac:dyDescent="0.3">
      <c r="B70" s="69" t="s">
        <v>280</v>
      </c>
      <c r="C70" s="70" t="s">
        <v>263</v>
      </c>
      <c r="D70" s="29" t="s">
        <v>57</v>
      </c>
      <c r="E70" s="58">
        <v>3</v>
      </c>
      <c r="F70" s="194"/>
      <c r="G70" s="10"/>
      <c r="H70" s="10"/>
      <c r="I70" s="10"/>
      <c r="J70" s="14">
        <f t="shared" si="2"/>
        <v>0</v>
      </c>
      <c r="K70" s="14">
        <f t="shared" si="3"/>
        <v>0</v>
      </c>
    </row>
    <row r="71" spans="2:11" ht="18.75" x14ac:dyDescent="0.25">
      <c r="B71" s="51">
        <v>7</v>
      </c>
      <c r="C71" s="54" t="s">
        <v>251</v>
      </c>
      <c r="D71" s="44"/>
      <c r="E71" s="45"/>
      <c r="F71" s="193" t="s">
        <v>78</v>
      </c>
      <c r="G71" s="12"/>
      <c r="H71" s="12"/>
      <c r="I71" s="12"/>
      <c r="J71" s="7"/>
      <c r="K71" s="7"/>
    </row>
    <row r="72" spans="2:11" x14ac:dyDescent="0.25">
      <c r="B72" s="69">
        <v>7.1</v>
      </c>
      <c r="C72" s="17" t="s">
        <v>348</v>
      </c>
      <c r="D72" s="29" t="s">
        <v>70</v>
      </c>
      <c r="E72" s="31">
        <v>1</v>
      </c>
      <c r="F72" s="194"/>
      <c r="G72" s="11"/>
      <c r="H72" s="11"/>
      <c r="I72" s="11"/>
      <c r="J72" s="8">
        <f t="shared" ref="J72" si="4">+I72+H72</f>
        <v>0</v>
      </c>
      <c r="K72" s="8">
        <f t="shared" ref="K72" si="5">+J72*E72</f>
        <v>0</v>
      </c>
    </row>
    <row r="73" spans="2:11" x14ac:dyDescent="0.25">
      <c r="B73" s="69">
        <v>7.1</v>
      </c>
      <c r="C73" s="17" t="s">
        <v>273</v>
      </c>
      <c r="D73" s="29" t="s">
        <v>70</v>
      </c>
      <c r="E73" s="31">
        <v>1</v>
      </c>
      <c r="F73" s="194"/>
      <c r="G73" s="11"/>
      <c r="H73" s="11"/>
      <c r="I73" s="11"/>
      <c r="J73" s="8">
        <f t="shared" ref="J73:J74" si="6">+I73+H73</f>
        <v>0</v>
      </c>
      <c r="K73" s="8">
        <f t="shared" ref="K73:K74" si="7">+J73*E73</f>
        <v>0</v>
      </c>
    </row>
    <row r="74" spans="2:11" ht="15.75" thickBot="1" x14ac:dyDescent="0.3">
      <c r="B74" s="43">
        <v>7.2</v>
      </c>
      <c r="C74" s="18" t="s">
        <v>274</v>
      </c>
      <c r="D74" s="43" t="s">
        <v>70</v>
      </c>
      <c r="E74" s="42">
        <v>1</v>
      </c>
      <c r="F74" s="197"/>
      <c r="G74" s="14"/>
      <c r="H74" s="14"/>
      <c r="I74" s="14"/>
      <c r="J74" s="14">
        <f t="shared" si="6"/>
        <v>0</v>
      </c>
      <c r="K74" s="14">
        <f t="shared" si="7"/>
        <v>0</v>
      </c>
    </row>
    <row r="75" spans="2:11" ht="15.75" thickBot="1" x14ac:dyDescent="0.3">
      <c r="B75" s="13"/>
      <c r="C75" s="13"/>
      <c r="D75" s="48"/>
      <c r="E75" s="49"/>
      <c r="F75" s="13"/>
      <c r="G75" s="13"/>
    </row>
    <row r="76" spans="2:11" ht="19.5" thickBot="1" x14ac:dyDescent="0.35">
      <c r="B76" s="192" t="s">
        <v>331</v>
      </c>
      <c r="C76" s="192"/>
      <c r="D76" s="192"/>
      <c r="E76" s="192"/>
      <c r="F76" s="192"/>
      <c r="G76" s="192"/>
      <c r="H76" s="192"/>
      <c r="I76" s="192"/>
      <c r="J76" s="192"/>
      <c r="K76" s="117">
        <f>SUM(K6:K74)</f>
        <v>0</v>
      </c>
    </row>
    <row r="102" spans="10:10" x14ac:dyDescent="0.25">
      <c r="J102" s="9">
        <f>SUM(H74:I74)</f>
        <v>0</v>
      </c>
    </row>
  </sheetData>
  <mergeCells count="20">
    <mergeCell ref="B76:J76"/>
    <mergeCell ref="B47:B52"/>
    <mergeCell ref="F47:F52"/>
    <mergeCell ref="F59:F70"/>
    <mergeCell ref="F71:F74"/>
    <mergeCell ref="B53:B55"/>
    <mergeCell ref="B56:B58"/>
    <mergeCell ref="B32:B38"/>
    <mergeCell ref="D32:D38"/>
    <mergeCell ref="E32:E38"/>
    <mergeCell ref="F32:F38"/>
    <mergeCell ref="B39:B46"/>
    <mergeCell ref="D39:D46"/>
    <mergeCell ref="E39:E46"/>
    <mergeCell ref="F39:F46"/>
    <mergeCell ref="B6:B31"/>
    <mergeCell ref="D6:D31"/>
    <mergeCell ref="E6:E31"/>
    <mergeCell ref="F6:F31"/>
    <mergeCell ref="B2:K2"/>
  </mergeCells>
  <phoneticPr fontId="4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view="pageBreakPreview" zoomScale="60" zoomScaleNormal="70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9.28515625" bestFit="1" customWidth="1"/>
    <col min="7" max="7" width="28.28515625" hidden="1" customWidth="1"/>
    <col min="11" max="11" width="13.42578125" bestFit="1" customWidth="1"/>
  </cols>
  <sheetData>
    <row r="1" spans="2:11" ht="15.75" thickBot="1" x14ac:dyDescent="0.3"/>
    <row r="2" spans="2:11" ht="15.75" thickBot="1" x14ac:dyDescent="0.3">
      <c r="B2" s="203" t="s">
        <v>15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/>
      <c r="I5" s="6"/>
      <c r="J5" s="6" t="s">
        <v>2</v>
      </c>
      <c r="K5" s="6"/>
    </row>
    <row r="6" spans="2:11" ht="18" customHeight="1" x14ac:dyDescent="0.25">
      <c r="B6" s="195">
        <v>1</v>
      </c>
      <c r="C6" t="s">
        <v>102</v>
      </c>
      <c r="D6" s="201" t="s">
        <v>46</v>
      </c>
      <c r="E6" s="201">
        <v>1</v>
      </c>
      <c r="F6" s="194" t="s">
        <v>48</v>
      </c>
      <c r="G6" s="11"/>
      <c r="H6" s="11"/>
      <c r="I6" s="11"/>
      <c r="J6" s="11"/>
      <c r="K6" s="11"/>
    </row>
    <row r="7" spans="2:11" ht="18" customHeight="1" x14ac:dyDescent="0.25">
      <c r="B7" s="196"/>
      <c r="C7" t="s">
        <v>103</v>
      </c>
      <c r="D7" s="201"/>
      <c r="E7" s="201"/>
      <c r="F7" s="194"/>
      <c r="G7" s="11"/>
      <c r="H7" s="11"/>
      <c r="I7" s="11"/>
      <c r="J7" s="11"/>
      <c r="K7" s="11"/>
    </row>
    <row r="8" spans="2:11" ht="18" customHeight="1" x14ac:dyDescent="0.25">
      <c r="B8" s="196"/>
      <c r="C8" t="s">
        <v>281</v>
      </c>
      <c r="D8" s="201"/>
      <c r="E8" s="201"/>
      <c r="F8" s="194"/>
      <c r="G8" s="11"/>
      <c r="H8" s="11"/>
      <c r="I8" s="11"/>
      <c r="J8" s="11"/>
      <c r="K8" s="11"/>
    </row>
    <row r="9" spans="2:11" ht="18" customHeight="1" x14ac:dyDescent="0.25">
      <c r="B9" s="196"/>
      <c r="C9" t="s">
        <v>282</v>
      </c>
      <c r="D9" s="201"/>
      <c r="E9" s="201"/>
      <c r="F9" s="194"/>
      <c r="G9" s="11"/>
      <c r="H9" s="11"/>
      <c r="I9" s="11"/>
      <c r="J9" s="11"/>
      <c r="K9" s="11"/>
    </row>
    <row r="10" spans="2:11" ht="18" customHeight="1" x14ac:dyDescent="0.25">
      <c r="B10" s="196"/>
      <c r="C10" t="s">
        <v>105</v>
      </c>
      <c r="D10" s="201"/>
      <c r="E10" s="201"/>
      <c r="F10" s="194"/>
      <c r="G10" s="11"/>
      <c r="H10" s="11"/>
      <c r="I10" s="11"/>
      <c r="J10" s="11"/>
      <c r="K10" s="11"/>
    </row>
    <row r="11" spans="2:11" ht="18" customHeight="1" x14ac:dyDescent="0.25">
      <c r="B11" s="196"/>
      <c r="C11" t="s">
        <v>21</v>
      </c>
      <c r="D11" s="201"/>
      <c r="E11" s="201"/>
      <c r="F11" s="194"/>
      <c r="G11" s="11"/>
      <c r="H11" s="11"/>
      <c r="I11" s="11"/>
      <c r="J11" s="11"/>
      <c r="K11" s="11"/>
    </row>
    <row r="12" spans="2:11" ht="18" customHeight="1" x14ac:dyDescent="0.25">
      <c r="B12" s="196"/>
      <c r="C12" t="s">
        <v>22</v>
      </c>
      <c r="D12" s="201"/>
      <c r="E12" s="201"/>
      <c r="F12" s="194"/>
      <c r="G12" s="11"/>
      <c r="H12" s="11"/>
      <c r="I12" s="11"/>
      <c r="J12" s="11"/>
      <c r="K12" s="11"/>
    </row>
    <row r="13" spans="2:11" ht="18" customHeight="1" x14ac:dyDescent="0.25">
      <c r="B13" s="196"/>
      <c r="C13" t="s">
        <v>23</v>
      </c>
      <c r="D13" s="201"/>
      <c r="E13" s="201"/>
      <c r="F13" s="194"/>
      <c r="G13" s="11"/>
      <c r="H13" s="11"/>
      <c r="I13" s="11"/>
      <c r="J13" s="11"/>
      <c r="K13" s="11"/>
    </row>
    <row r="14" spans="2:11" ht="18" customHeight="1" x14ac:dyDescent="0.25">
      <c r="B14" s="196"/>
      <c r="C14" t="s">
        <v>283</v>
      </c>
      <c r="D14" s="201"/>
      <c r="E14" s="201"/>
      <c r="F14" s="194"/>
      <c r="G14" s="11"/>
      <c r="H14" s="11"/>
      <c r="I14" s="11"/>
      <c r="J14" s="11"/>
      <c r="K14" s="11"/>
    </row>
    <row r="15" spans="2:11" ht="18" customHeight="1" x14ac:dyDescent="0.25">
      <c r="B15" s="196"/>
      <c r="C15" t="s">
        <v>107</v>
      </c>
      <c r="D15" s="201"/>
      <c r="E15" s="201"/>
      <c r="F15" s="194"/>
      <c r="G15" s="11"/>
      <c r="H15" s="11"/>
      <c r="I15" s="11"/>
      <c r="J15" s="11"/>
      <c r="K15" s="11"/>
    </row>
    <row r="16" spans="2:11" ht="18" customHeight="1" x14ac:dyDescent="0.25">
      <c r="B16" s="196"/>
      <c r="C16" t="s">
        <v>284</v>
      </c>
      <c r="D16" s="201"/>
      <c r="E16" s="201"/>
      <c r="F16" s="194"/>
      <c r="G16" s="11"/>
      <c r="H16" s="11"/>
      <c r="I16" s="11"/>
      <c r="J16" s="11"/>
      <c r="K16" s="11"/>
    </row>
    <row r="17" spans="2:11" ht="18" customHeight="1" x14ac:dyDescent="0.25">
      <c r="B17" s="196"/>
      <c r="C17" t="s">
        <v>285</v>
      </c>
      <c r="D17" s="201"/>
      <c r="E17" s="201"/>
      <c r="F17" s="194"/>
      <c r="G17" s="11"/>
      <c r="H17" s="11"/>
      <c r="I17" s="11"/>
      <c r="J17" s="11"/>
      <c r="K17" s="11"/>
    </row>
    <row r="18" spans="2:11" ht="18" customHeight="1" x14ac:dyDescent="0.25">
      <c r="B18" s="196"/>
      <c r="C18" t="s">
        <v>286</v>
      </c>
      <c r="D18" s="201"/>
      <c r="E18" s="201"/>
      <c r="F18" s="194"/>
      <c r="G18" s="11"/>
      <c r="H18" s="11"/>
      <c r="I18" s="11"/>
      <c r="J18" s="11"/>
      <c r="K18" s="11"/>
    </row>
    <row r="19" spans="2:11" ht="18" customHeight="1" x14ac:dyDescent="0.25">
      <c r="B19" s="196"/>
      <c r="C19" t="s">
        <v>111</v>
      </c>
      <c r="D19" s="201"/>
      <c r="E19" s="201"/>
      <c r="F19" s="194"/>
      <c r="G19" s="11"/>
      <c r="H19" s="11"/>
      <c r="I19" s="11"/>
      <c r="J19" s="11">
        <f>+I19+H19</f>
        <v>0</v>
      </c>
      <c r="K19" s="11">
        <f>+J19*E6</f>
        <v>0</v>
      </c>
    </row>
    <row r="20" spans="2:11" ht="18" customHeight="1" x14ac:dyDescent="0.25">
      <c r="B20" s="196"/>
      <c r="C20" t="s">
        <v>29</v>
      </c>
      <c r="D20" s="201"/>
      <c r="E20" s="201"/>
      <c r="F20" s="194"/>
      <c r="G20" s="11"/>
      <c r="H20" s="11"/>
      <c r="I20" s="11"/>
      <c r="J20" s="11"/>
      <c r="K20" s="11"/>
    </row>
    <row r="21" spans="2:11" ht="18" customHeight="1" x14ac:dyDescent="0.25">
      <c r="B21" s="196"/>
      <c r="C21" t="s">
        <v>287</v>
      </c>
      <c r="D21" s="201"/>
      <c r="E21" s="201"/>
      <c r="F21" s="194"/>
      <c r="G21" s="11"/>
      <c r="H21" s="11"/>
      <c r="I21" s="11"/>
      <c r="J21" s="11"/>
      <c r="K21" s="11"/>
    </row>
    <row r="22" spans="2:11" ht="18" customHeight="1" x14ac:dyDescent="0.25">
      <c r="B22" s="196"/>
      <c r="C22" s="11" t="s">
        <v>112</v>
      </c>
      <c r="D22" s="201"/>
      <c r="E22" s="201"/>
      <c r="F22" s="194"/>
      <c r="G22" s="11"/>
      <c r="H22" s="11"/>
      <c r="I22" s="11"/>
      <c r="J22" s="11"/>
      <c r="K22" s="11"/>
    </row>
    <row r="23" spans="2:11" ht="18" customHeight="1" x14ac:dyDescent="0.25">
      <c r="B23" s="196"/>
      <c r="C23" s="11" t="s">
        <v>281</v>
      </c>
      <c r="D23" s="201"/>
      <c r="E23" s="201"/>
      <c r="F23" s="194"/>
      <c r="G23" s="11"/>
      <c r="H23" s="11"/>
      <c r="I23" s="11"/>
      <c r="J23" s="11"/>
      <c r="K23" s="11"/>
    </row>
    <row r="24" spans="2:11" ht="18" customHeight="1" x14ac:dyDescent="0.25">
      <c r="B24" s="196"/>
      <c r="C24" s="11" t="s">
        <v>288</v>
      </c>
      <c r="D24" s="201"/>
      <c r="E24" s="201"/>
      <c r="F24" s="194"/>
      <c r="G24" s="11"/>
      <c r="H24" s="11"/>
      <c r="I24" s="11"/>
      <c r="J24" s="11"/>
      <c r="K24" s="11"/>
    </row>
    <row r="25" spans="2:11" ht="18" customHeight="1" x14ac:dyDescent="0.25">
      <c r="B25" s="196"/>
      <c r="C25" s="11" t="s">
        <v>289</v>
      </c>
      <c r="D25" s="201"/>
      <c r="E25" s="201"/>
      <c r="F25" s="194"/>
      <c r="G25" s="11"/>
      <c r="H25" s="11"/>
      <c r="I25" s="11"/>
      <c r="J25" s="11"/>
      <c r="K25" s="11"/>
    </row>
    <row r="26" spans="2:11" ht="18" customHeight="1" x14ac:dyDescent="0.25">
      <c r="B26" s="196"/>
      <c r="C26" s="11" t="s">
        <v>290</v>
      </c>
      <c r="D26" s="201"/>
      <c r="E26" s="201"/>
      <c r="F26" s="194"/>
      <c r="G26" s="11"/>
      <c r="H26" s="11"/>
      <c r="I26" s="11"/>
      <c r="J26" s="11"/>
      <c r="K26" s="11"/>
    </row>
    <row r="27" spans="2:11" ht="18" customHeight="1" x14ac:dyDescent="0.25">
      <c r="B27" s="196"/>
      <c r="C27" s="11" t="s">
        <v>291</v>
      </c>
      <c r="D27" s="201"/>
      <c r="E27" s="201"/>
      <c r="F27" s="194"/>
      <c r="G27" s="11"/>
      <c r="H27" s="11"/>
      <c r="I27" s="11"/>
      <c r="J27" s="11"/>
      <c r="K27" s="11"/>
    </row>
    <row r="28" spans="2:11" ht="18" customHeight="1" x14ac:dyDescent="0.25">
      <c r="B28" s="196"/>
      <c r="C28" s="11" t="s">
        <v>35</v>
      </c>
      <c r="D28" s="201"/>
      <c r="E28" s="201"/>
      <c r="F28" s="194"/>
      <c r="G28" s="11"/>
      <c r="H28" s="11"/>
      <c r="I28" s="11"/>
      <c r="J28" s="11"/>
      <c r="K28" s="11"/>
    </row>
    <row r="29" spans="2:11" ht="18" customHeight="1" x14ac:dyDescent="0.25">
      <c r="B29" s="196"/>
      <c r="C29" t="s">
        <v>292</v>
      </c>
      <c r="D29" s="201"/>
      <c r="E29" s="201"/>
      <c r="F29" s="194"/>
      <c r="G29" s="11"/>
      <c r="H29" s="11"/>
      <c r="I29" s="11"/>
      <c r="J29" s="11"/>
      <c r="K29" s="11"/>
    </row>
    <row r="30" spans="2:11" ht="18" customHeight="1" x14ac:dyDescent="0.25">
      <c r="B30" s="196"/>
      <c r="C30" t="s">
        <v>293</v>
      </c>
      <c r="D30" s="201"/>
      <c r="E30" s="201"/>
      <c r="F30" s="194"/>
      <c r="G30" s="11"/>
      <c r="H30" s="11"/>
      <c r="I30" s="11"/>
      <c r="J30" s="11"/>
      <c r="K30" s="11"/>
    </row>
    <row r="31" spans="2:11" ht="18" customHeight="1" x14ac:dyDescent="0.25">
      <c r="B31" s="196"/>
      <c r="C31" t="s">
        <v>39</v>
      </c>
      <c r="D31" s="201"/>
      <c r="E31" s="201"/>
      <c r="F31" s="194"/>
      <c r="G31" s="11"/>
      <c r="H31" s="11"/>
      <c r="I31" s="11"/>
      <c r="J31" s="11"/>
      <c r="K31" s="11"/>
    </row>
    <row r="32" spans="2:11" ht="18" customHeight="1" thickBot="1" x14ac:dyDescent="0.3">
      <c r="B32" s="196"/>
      <c r="C32" t="s">
        <v>249</v>
      </c>
      <c r="D32" s="201"/>
      <c r="E32" s="201"/>
      <c r="F32" s="194"/>
      <c r="G32" s="11"/>
      <c r="H32" s="11"/>
      <c r="I32" s="11"/>
      <c r="J32" s="11"/>
      <c r="K32" s="11"/>
    </row>
    <row r="33" spans="2:11" ht="18" customHeight="1" x14ac:dyDescent="0.25">
      <c r="B33" s="195">
        <v>2</v>
      </c>
      <c r="C33" s="56" t="s">
        <v>50</v>
      </c>
      <c r="D33" s="200" t="s">
        <v>256</v>
      </c>
      <c r="E33" s="200">
        <v>1</v>
      </c>
      <c r="F33" s="193" t="s">
        <v>349</v>
      </c>
      <c r="G33" s="16"/>
      <c r="H33" s="16"/>
      <c r="I33" s="16"/>
      <c r="J33" s="16"/>
      <c r="K33" s="16"/>
    </row>
    <row r="34" spans="2:11" x14ac:dyDescent="0.25">
      <c r="B34" s="196"/>
      <c r="C34" s="13" t="s">
        <v>81</v>
      </c>
      <c r="D34" s="201"/>
      <c r="E34" s="201"/>
      <c r="F34" s="194"/>
      <c r="G34" s="11"/>
      <c r="H34" s="11"/>
      <c r="I34" s="11"/>
      <c r="J34" s="11"/>
      <c r="K34" s="11"/>
    </row>
    <row r="35" spans="2:11" x14ac:dyDescent="0.25">
      <c r="B35" s="196"/>
      <c r="C35" s="13" t="s">
        <v>82</v>
      </c>
      <c r="D35" s="201"/>
      <c r="E35" s="201"/>
      <c r="F35" s="194"/>
      <c r="G35" s="11"/>
      <c r="H35" s="11"/>
      <c r="I35" s="11"/>
      <c r="J35" s="11">
        <f>+I35+H35</f>
        <v>0</v>
      </c>
      <c r="K35" s="11">
        <f>+J35*E33</f>
        <v>0</v>
      </c>
    </row>
    <row r="36" spans="2:11" x14ac:dyDescent="0.25">
      <c r="B36" s="196"/>
      <c r="C36" s="13" t="s">
        <v>85</v>
      </c>
      <c r="D36" s="201"/>
      <c r="E36" s="201"/>
      <c r="F36" s="194"/>
      <c r="G36" s="11"/>
      <c r="H36" s="11"/>
      <c r="I36" s="11"/>
      <c r="J36" s="11"/>
      <c r="K36" s="11"/>
    </row>
    <row r="37" spans="2:11" x14ac:dyDescent="0.25">
      <c r="B37" s="196"/>
      <c r="C37" s="35" t="s">
        <v>86</v>
      </c>
      <c r="D37" s="201"/>
      <c r="E37" s="201"/>
      <c r="F37" s="194"/>
      <c r="G37" s="11"/>
      <c r="H37" s="11"/>
      <c r="I37" s="11"/>
      <c r="J37" s="11"/>
      <c r="K37" s="11"/>
    </row>
    <row r="38" spans="2:11" ht="15.75" thickBot="1" x14ac:dyDescent="0.3">
      <c r="B38" s="198"/>
      <c r="C38" s="19" t="s">
        <v>313</v>
      </c>
      <c r="D38" s="202"/>
      <c r="E38" s="202"/>
      <c r="F38" s="197"/>
      <c r="G38" s="15"/>
      <c r="H38" s="15"/>
      <c r="I38" s="15"/>
      <c r="J38" s="15"/>
      <c r="K38" s="15"/>
    </row>
    <row r="39" spans="2:11" ht="18.75" x14ac:dyDescent="0.25">
      <c r="B39" s="76">
        <v>3</v>
      </c>
      <c r="C39" s="41" t="s">
        <v>72</v>
      </c>
      <c r="D39" s="86"/>
      <c r="E39" s="32"/>
      <c r="F39" s="194" t="s">
        <v>79</v>
      </c>
      <c r="G39" s="7"/>
      <c r="H39" s="7"/>
      <c r="I39" s="7"/>
      <c r="J39" s="7"/>
      <c r="K39" s="7"/>
    </row>
    <row r="40" spans="2:11" x14ac:dyDescent="0.25">
      <c r="B40" s="69" t="s">
        <v>298</v>
      </c>
      <c r="C40" s="17" t="s">
        <v>52</v>
      </c>
      <c r="D40" s="29" t="s">
        <v>56</v>
      </c>
      <c r="E40" s="31">
        <v>18</v>
      </c>
      <c r="F40" s="194"/>
      <c r="G40" s="8"/>
      <c r="H40" s="8"/>
      <c r="I40" s="8"/>
      <c r="J40" s="8">
        <f>+I40+H40</f>
        <v>0</v>
      </c>
      <c r="K40" s="8">
        <f>+J40*E40</f>
        <v>0</v>
      </c>
    </row>
    <row r="41" spans="2:11" x14ac:dyDescent="0.25">
      <c r="B41" s="69" t="s">
        <v>299</v>
      </c>
      <c r="C41" s="17" t="s">
        <v>53</v>
      </c>
      <c r="D41" s="29" t="s">
        <v>56</v>
      </c>
      <c r="E41" s="31">
        <v>16</v>
      </c>
      <c r="F41" s="194"/>
      <c r="G41" s="8"/>
      <c r="H41" s="8"/>
      <c r="I41" s="8"/>
      <c r="J41" s="8">
        <f t="shared" ref="J41:J44" si="0">+I41+H41</f>
        <v>0</v>
      </c>
      <c r="K41" s="8">
        <f t="shared" ref="K41:K44" si="1">+J41*E41</f>
        <v>0</v>
      </c>
    </row>
    <row r="42" spans="2:11" x14ac:dyDescent="0.25">
      <c r="B42" s="69" t="s">
        <v>300</v>
      </c>
      <c r="C42" s="17" t="s">
        <v>54</v>
      </c>
      <c r="D42" s="29" t="s">
        <v>56</v>
      </c>
      <c r="E42" s="31">
        <v>12</v>
      </c>
      <c r="F42" s="194"/>
      <c r="G42" s="8"/>
      <c r="H42" s="8"/>
      <c r="I42" s="8"/>
      <c r="J42" s="8">
        <f t="shared" si="0"/>
        <v>0</v>
      </c>
      <c r="K42" s="8">
        <f t="shared" si="1"/>
        <v>0</v>
      </c>
    </row>
    <row r="43" spans="2:11" x14ac:dyDescent="0.25">
      <c r="B43" s="69" t="s">
        <v>301</v>
      </c>
      <c r="C43" s="17" t="s">
        <v>55</v>
      </c>
      <c r="D43" s="29" t="s">
        <v>56</v>
      </c>
      <c r="E43" s="31">
        <v>3.1</v>
      </c>
      <c r="F43" s="194"/>
      <c r="G43" s="8"/>
      <c r="H43" s="8"/>
      <c r="I43" s="8"/>
      <c r="J43" s="8">
        <f t="shared" si="0"/>
        <v>0</v>
      </c>
      <c r="K43" s="8">
        <f t="shared" si="1"/>
        <v>0</v>
      </c>
    </row>
    <row r="44" spans="2:11" ht="15.75" thickBot="1" x14ac:dyDescent="0.3">
      <c r="B44" s="69" t="s">
        <v>302</v>
      </c>
      <c r="C44" s="17" t="s">
        <v>59</v>
      </c>
      <c r="D44" s="29" t="s">
        <v>56</v>
      </c>
      <c r="E44" s="31">
        <v>32</v>
      </c>
      <c r="F44" s="194"/>
      <c r="G44" s="8"/>
      <c r="H44" s="8"/>
      <c r="I44" s="8"/>
      <c r="J44" s="8">
        <f t="shared" si="0"/>
        <v>0</v>
      </c>
      <c r="K44" s="8">
        <f t="shared" si="1"/>
        <v>0</v>
      </c>
    </row>
    <row r="45" spans="2:11" ht="18.75" x14ac:dyDescent="0.25">
      <c r="B45" s="51">
        <v>4</v>
      </c>
      <c r="C45" s="54" t="s">
        <v>73</v>
      </c>
      <c r="D45" s="44"/>
      <c r="E45" s="45"/>
      <c r="F45" s="193" t="s">
        <v>78</v>
      </c>
      <c r="G45" s="12"/>
      <c r="H45" s="12"/>
      <c r="I45" s="12"/>
      <c r="J45" s="12"/>
      <c r="K45" s="12"/>
    </row>
    <row r="46" spans="2:11" x14ac:dyDescent="0.25">
      <c r="B46" s="69">
        <v>4.0999999999999996</v>
      </c>
      <c r="C46" s="17" t="s">
        <v>294</v>
      </c>
      <c r="D46" s="29" t="s">
        <v>70</v>
      </c>
      <c r="E46" s="31">
        <v>1</v>
      </c>
      <c r="F46" s="194"/>
      <c r="G46" s="11"/>
      <c r="H46" s="11"/>
      <c r="I46" s="11"/>
      <c r="J46" s="8">
        <f t="shared" ref="J46:J47" si="2">+I46+H46</f>
        <v>0</v>
      </c>
      <c r="K46" s="8">
        <f t="shared" ref="K46:K47" si="3">+J46*E46</f>
        <v>0</v>
      </c>
    </row>
    <row r="47" spans="2:11" ht="15.75" thickBot="1" x14ac:dyDescent="0.3">
      <c r="B47" s="43">
        <v>4.2</v>
      </c>
      <c r="C47" s="18" t="s">
        <v>274</v>
      </c>
      <c r="D47" s="43" t="s">
        <v>70</v>
      </c>
      <c r="E47" s="42">
        <v>2</v>
      </c>
      <c r="F47" s="197"/>
      <c r="G47" s="14"/>
      <c r="H47" s="14"/>
      <c r="I47" s="14"/>
      <c r="J47" s="8">
        <f t="shared" si="2"/>
        <v>0</v>
      </c>
      <c r="K47" s="8">
        <f t="shared" si="3"/>
        <v>0</v>
      </c>
    </row>
    <row r="48" spans="2:11" ht="18.75" x14ac:dyDescent="0.25">
      <c r="B48" s="51">
        <v>5</v>
      </c>
      <c r="C48" s="54" t="s">
        <v>295</v>
      </c>
      <c r="D48" s="44"/>
      <c r="E48" s="45"/>
      <c r="F48" s="193" t="s">
        <v>78</v>
      </c>
      <c r="G48" s="12"/>
      <c r="H48" s="12"/>
      <c r="I48" s="12"/>
      <c r="J48" s="12"/>
      <c r="K48" s="12"/>
    </row>
    <row r="49" spans="2:11" x14ac:dyDescent="0.25">
      <c r="B49" s="69">
        <v>5.0999999999999996</v>
      </c>
      <c r="C49" s="17" t="s">
        <v>297</v>
      </c>
      <c r="D49" s="29" t="s">
        <v>70</v>
      </c>
      <c r="E49" s="31">
        <v>1</v>
      </c>
      <c r="F49" s="194"/>
      <c r="G49" s="11"/>
      <c r="H49" s="11"/>
      <c r="I49" s="11"/>
      <c r="J49" s="8">
        <f t="shared" ref="J49:J50" si="4">+I49+H49</f>
        <v>0</v>
      </c>
      <c r="K49" s="8">
        <f t="shared" ref="K49:K50" si="5">+J49*E49</f>
        <v>0</v>
      </c>
    </row>
    <row r="50" spans="2:11" ht="15.75" thickBot="1" x14ac:dyDescent="0.3">
      <c r="B50" s="43">
        <v>5.2</v>
      </c>
      <c r="C50" s="17" t="s">
        <v>296</v>
      </c>
      <c r="D50" s="43" t="s">
        <v>70</v>
      </c>
      <c r="E50" s="42">
        <v>2</v>
      </c>
      <c r="F50" s="197"/>
      <c r="G50" s="14"/>
      <c r="H50" s="11"/>
      <c r="I50" s="14"/>
      <c r="J50" s="8">
        <f t="shared" si="4"/>
        <v>0</v>
      </c>
      <c r="K50" s="8">
        <f t="shared" si="5"/>
        <v>0</v>
      </c>
    </row>
    <row r="51" spans="2:11" ht="18.75" x14ac:dyDescent="0.3">
      <c r="B51" s="52">
        <v>6</v>
      </c>
      <c r="C51" s="53" t="s">
        <v>97</v>
      </c>
      <c r="D51" s="44"/>
      <c r="E51" s="45"/>
      <c r="F51" s="193" t="s">
        <v>100</v>
      </c>
      <c r="G51" s="12"/>
      <c r="H51" s="12"/>
      <c r="I51" s="12"/>
      <c r="J51" s="12"/>
      <c r="K51" s="12"/>
    </row>
    <row r="52" spans="2:11" x14ac:dyDescent="0.25">
      <c r="B52" s="74" t="s">
        <v>181</v>
      </c>
      <c r="C52" s="8" t="s">
        <v>61</v>
      </c>
      <c r="D52" s="29" t="s">
        <v>57</v>
      </c>
      <c r="E52" s="31"/>
      <c r="F52" s="194"/>
      <c r="G52" s="8"/>
      <c r="H52" s="8"/>
      <c r="I52" s="8"/>
      <c r="J52" s="8"/>
      <c r="K52" s="8"/>
    </row>
    <row r="53" spans="2:11" x14ac:dyDescent="0.25">
      <c r="B53" s="74" t="s">
        <v>182</v>
      </c>
      <c r="C53" s="8" t="s">
        <v>62</v>
      </c>
      <c r="D53" s="29" t="s">
        <v>57</v>
      </c>
      <c r="E53" s="31">
        <v>3</v>
      </c>
      <c r="F53" s="194"/>
      <c r="G53" s="8"/>
      <c r="H53" s="8"/>
      <c r="I53" s="8"/>
      <c r="J53" s="8">
        <f t="shared" ref="J53:J54" si="6">+I53+H53</f>
        <v>0</v>
      </c>
      <c r="K53" s="8">
        <f t="shared" ref="K53:K54" si="7">+J53*E53</f>
        <v>0</v>
      </c>
    </row>
    <row r="54" spans="2:11" x14ac:dyDescent="0.25">
      <c r="B54" s="74" t="s">
        <v>183</v>
      </c>
      <c r="C54" s="8" t="s">
        <v>93</v>
      </c>
      <c r="D54" s="29" t="s">
        <v>57</v>
      </c>
      <c r="E54" s="31">
        <v>5</v>
      </c>
      <c r="F54" s="194"/>
      <c r="G54" s="8"/>
      <c r="H54" s="8"/>
      <c r="I54" s="8"/>
      <c r="J54" s="8">
        <f t="shared" si="6"/>
        <v>0</v>
      </c>
      <c r="K54" s="8">
        <f t="shared" si="7"/>
        <v>0</v>
      </c>
    </row>
    <row r="55" spans="2:11" ht="15.75" thickBot="1" x14ac:dyDescent="0.3">
      <c r="B55" s="74" t="s">
        <v>184</v>
      </c>
      <c r="C55" s="10" t="s">
        <v>94</v>
      </c>
      <c r="D55" s="57" t="s">
        <v>57</v>
      </c>
      <c r="E55" s="58"/>
      <c r="F55" s="194"/>
      <c r="G55" s="10"/>
      <c r="H55" s="10"/>
      <c r="I55" s="10"/>
      <c r="J55" s="10"/>
      <c r="K55" s="10"/>
    </row>
    <row r="56" spans="2:11" ht="18.75" x14ac:dyDescent="0.25">
      <c r="B56" s="51">
        <v>7</v>
      </c>
      <c r="C56" s="53" t="s">
        <v>141</v>
      </c>
      <c r="D56" s="44"/>
      <c r="E56" s="45"/>
      <c r="F56" s="193" t="s">
        <v>78</v>
      </c>
      <c r="G56" s="12"/>
      <c r="H56" s="12"/>
      <c r="I56" s="12"/>
      <c r="J56" s="12"/>
      <c r="K56" s="12"/>
    </row>
    <row r="57" spans="2:11" x14ac:dyDescent="0.25">
      <c r="B57" s="8">
        <v>7.1</v>
      </c>
      <c r="C57" s="8" t="s">
        <v>307</v>
      </c>
      <c r="D57" s="29" t="s">
        <v>70</v>
      </c>
      <c r="E57" s="32">
        <v>2</v>
      </c>
      <c r="F57" s="194"/>
      <c r="G57" s="7"/>
      <c r="H57" s="7"/>
      <c r="I57" s="7"/>
      <c r="J57" s="7">
        <f t="shared" ref="J57:J61" si="8">+I57+H57</f>
        <v>0</v>
      </c>
      <c r="K57" s="7">
        <f t="shared" ref="K57:K61" si="9">+J57*E57</f>
        <v>0</v>
      </c>
    </row>
    <row r="58" spans="2:11" x14ac:dyDescent="0.25">
      <c r="B58" s="8">
        <v>7.2</v>
      </c>
      <c r="C58" s="8" t="s">
        <v>98</v>
      </c>
      <c r="D58" s="29" t="s">
        <v>70</v>
      </c>
      <c r="E58" s="31">
        <v>3</v>
      </c>
      <c r="F58" s="194"/>
      <c r="G58" s="8"/>
      <c r="H58" s="8"/>
      <c r="I58" s="8"/>
      <c r="J58" s="8">
        <f t="shared" si="8"/>
        <v>0</v>
      </c>
      <c r="K58" s="8">
        <f t="shared" si="9"/>
        <v>0</v>
      </c>
    </row>
    <row r="59" spans="2:11" ht="15.75" thickBot="1" x14ac:dyDescent="0.3">
      <c r="B59" s="14"/>
      <c r="C59" s="14"/>
      <c r="D59" s="43"/>
      <c r="E59" s="42"/>
      <c r="F59" s="197"/>
      <c r="G59" s="14"/>
      <c r="H59" s="14"/>
      <c r="I59" s="14"/>
      <c r="J59" s="14"/>
      <c r="K59" s="14"/>
    </row>
    <row r="60" spans="2:11" ht="18.75" x14ac:dyDescent="0.25">
      <c r="B60" s="51">
        <v>8</v>
      </c>
      <c r="C60" s="53" t="s">
        <v>158</v>
      </c>
      <c r="D60" s="44"/>
      <c r="E60" s="45"/>
      <c r="F60" s="193" t="s">
        <v>78</v>
      </c>
      <c r="G60" s="12"/>
      <c r="H60" s="12"/>
      <c r="I60" s="12"/>
      <c r="J60" s="12"/>
      <c r="K60" s="12"/>
    </row>
    <row r="61" spans="2:11" ht="15.75" thickBot="1" x14ac:dyDescent="0.3">
      <c r="B61" s="14">
        <v>8.1</v>
      </c>
      <c r="C61" s="14" t="s">
        <v>310</v>
      </c>
      <c r="D61" s="43" t="s">
        <v>70</v>
      </c>
      <c r="E61" s="42">
        <v>1</v>
      </c>
      <c r="F61" s="197"/>
      <c r="G61" s="14"/>
      <c r="H61" s="14"/>
      <c r="I61" s="14"/>
      <c r="J61" s="14">
        <f t="shared" si="8"/>
        <v>0</v>
      </c>
      <c r="K61" s="14">
        <f t="shared" si="9"/>
        <v>0</v>
      </c>
    </row>
    <row r="62" spans="2:11" ht="15.75" thickBot="1" x14ac:dyDescent="0.3"/>
    <row r="63" spans="2:11" ht="19.5" thickBot="1" x14ac:dyDescent="0.35">
      <c r="B63" s="192" t="s">
        <v>331</v>
      </c>
      <c r="C63" s="192"/>
      <c r="D63" s="192"/>
      <c r="E63" s="192"/>
      <c r="F63" s="192"/>
      <c r="G63" s="192"/>
      <c r="H63" s="192"/>
      <c r="I63" s="192"/>
      <c r="J63" s="192"/>
      <c r="K63" s="117">
        <f>SUM(K6:K61)</f>
        <v>0</v>
      </c>
    </row>
  </sheetData>
  <mergeCells count="16">
    <mergeCell ref="B63:J63"/>
    <mergeCell ref="F39:F44"/>
    <mergeCell ref="F60:F61"/>
    <mergeCell ref="B33:B38"/>
    <mergeCell ref="D33:D38"/>
    <mergeCell ref="E33:E38"/>
    <mergeCell ref="F33:F38"/>
    <mergeCell ref="F45:F47"/>
    <mergeCell ref="F48:F50"/>
    <mergeCell ref="F51:F55"/>
    <mergeCell ref="F56:F59"/>
    <mergeCell ref="B6:B32"/>
    <mergeCell ref="D6:D32"/>
    <mergeCell ref="E6:E32"/>
    <mergeCell ref="F6:F32"/>
    <mergeCell ref="B2:K2"/>
  </mergeCells>
  <phoneticPr fontId="4" type="noConversion"/>
  <pageMargins left="0.7" right="0.7" top="0.75" bottom="0.75" header="0.3" footer="0.3"/>
  <pageSetup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view="pageBreakPreview" zoomScale="60" zoomScaleNormal="70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3.7109375" bestFit="1" customWidth="1"/>
    <col min="7" max="7" width="28.28515625" hidden="1" customWidth="1"/>
    <col min="11" max="11" width="12.28515625" bestFit="1" customWidth="1"/>
  </cols>
  <sheetData>
    <row r="1" spans="2:11" ht="15.75" thickBot="1" x14ac:dyDescent="0.3"/>
    <row r="2" spans="2:11" ht="15.75" thickBot="1" x14ac:dyDescent="0.3">
      <c r="B2" s="203" t="s">
        <v>16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ht="15.75" x14ac:dyDescent="0.25">
      <c r="B6" s="196">
        <v>1</v>
      </c>
      <c r="C6" s="75" t="s">
        <v>199</v>
      </c>
      <c r="D6" s="201" t="s">
        <v>70</v>
      </c>
      <c r="E6" s="201">
        <v>1</v>
      </c>
      <c r="F6" s="194" t="s">
        <v>48</v>
      </c>
      <c r="G6" s="11"/>
      <c r="H6" s="11"/>
      <c r="I6" s="11"/>
      <c r="J6" s="11"/>
      <c r="K6" s="11"/>
    </row>
    <row r="7" spans="2:11" x14ac:dyDescent="0.25">
      <c r="B7" s="196"/>
      <c r="C7" s="11" t="s">
        <v>198</v>
      </c>
      <c r="D7" s="201"/>
      <c r="E7" s="201"/>
      <c r="F7" s="194"/>
      <c r="G7" s="11"/>
      <c r="H7" s="11"/>
      <c r="I7" s="11"/>
      <c r="J7" s="11"/>
      <c r="K7" s="11"/>
    </row>
    <row r="8" spans="2:11" x14ac:dyDescent="0.25">
      <c r="B8" s="196"/>
      <c r="C8" s="11" t="s">
        <v>185</v>
      </c>
      <c r="D8" s="201"/>
      <c r="E8" s="201"/>
      <c r="F8" s="194"/>
      <c r="G8" s="11"/>
      <c r="H8" s="11"/>
      <c r="I8" s="11"/>
      <c r="J8" s="11"/>
      <c r="K8" s="11"/>
    </row>
    <row r="9" spans="2:11" x14ac:dyDescent="0.25">
      <c r="B9" s="196"/>
      <c r="C9" s="11" t="s">
        <v>200</v>
      </c>
      <c r="D9" s="201"/>
      <c r="E9" s="201"/>
      <c r="F9" s="194"/>
      <c r="G9" s="11"/>
      <c r="H9" s="11"/>
      <c r="I9" s="11"/>
      <c r="J9" s="11"/>
      <c r="K9" s="11"/>
    </row>
    <row r="10" spans="2:11" x14ac:dyDescent="0.25">
      <c r="B10" s="196"/>
      <c r="C10" s="11" t="s">
        <v>186</v>
      </c>
      <c r="D10" s="201"/>
      <c r="E10" s="201"/>
      <c r="F10" s="194"/>
      <c r="G10" s="11"/>
      <c r="H10" s="11"/>
      <c r="I10" s="11"/>
      <c r="J10" s="11">
        <f>+I10+H10</f>
        <v>0</v>
      </c>
      <c r="K10" s="11">
        <f>+J10*E6</f>
        <v>0</v>
      </c>
    </row>
    <row r="11" spans="2:11" x14ac:dyDescent="0.25">
      <c r="B11" s="196"/>
      <c r="C11" s="11" t="s">
        <v>35</v>
      </c>
      <c r="D11" s="201"/>
      <c r="E11" s="201"/>
      <c r="F11" s="194"/>
      <c r="G11" s="11"/>
      <c r="H11" s="11"/>
      <c r="I11" s="11"/>
      <c r="J11" s="11"/>
      <c r="K11" s="11"/>
    </row>
    <row r="12" spans="2:11" x14ac:dyDescent="0.25">
      <c r="B12" s="196"/>
      <c r="C12" s="11" t="s">
        <v>36</v>
      </c>
      <c r="D12" s="201"/>
      <c r="E12" s="201"/>
      <c r="F12" s="194"/>
      <c r="G12" s="11"/>
      <c r="H12" s="11"/>
      <c r="I12" s="11"/>
      <c r="J12" s="11"/>
      <c r="K12" s="11"/>
    </row>
    <row r="13" spans="2:11" x14ac:dyDescent="0.25">
      <c r="B13" s="196"/>
      <c r="C13" s="11" t="s">
        <v>38</v>
      </c>
      <c r="D13" s="201"/>
      <c r="E13" s="201"/>
      <c r="F13" s="194"/>
      <c r="G13" s="11"/>
      <c r="H13" s="11"/>
      <c r="I13" s="11"/>
      <c r="J13" s="11"/>
      <c r="K13" s="11"/>
    </row>
    <row r="14" spans="2:11" x14ac:dyDescent="0.25">
      <c r="B14" s="196"/>
      <c r="C14" s="11" t="s">
        <v>39</v>
      </c>
      <c r="D14" s="201"/>
      <c r="E14" s="201"/>
      <c r="F14" s="194"/>
      <c r="G14" s="11"/>
      <c r="H14" s="11"/>
      <c r="I14" s="11"/>
      <c r="J14" s="11"/>
      <c r="K14" s="11"/>
    </row>
    <row r="15" spans="2:11" ht="15.75" thickBot="1" x14ac:dyDescent="0.3">
      <c r="B15" s="198"/>
      <c r="C15" s="15" t="s">
        <v>187</v>
      </c>
      <c r="D15" s="202"/>
      <c r="E15" s="202"/>
      <c r="F15" s="197"/>
      <c r="G15" s="15"/>
      <c r="H15" s="15"/>
      <c r="I15" s="15"/>
      <c r="J15" s="15"/>
      <c r="K15" s="15"/>
    </row>
    <row r="16" spans="2:11" ht="15.75" x14ac:dyDescent="0.25">
      <c r="B16" s="195">
        <v>2</v>
      </c>
      <c r="C16" s="56" t="s">
        <v>188</v>
      </c>
      <c r="D16" s="24"/>
      <c r="E16" s="21"/>
      <c r="F16" s="193" t="s">
        <v>49</v>
      </c>
      <c r="G16" s="16"/>
      <c r="H16" s="16"/>
      <c r="I16" s="16"/>
      <c r="J16" s="16"/>
      <c r="K16" s="16"/>
    </row>
    <row r="17" spans="2:11" x14ac:dyDescent="0.25">
      <c r="B17" s="196"/>
      <c r="C17" s="13" t="s">
        <v>189</v>
      </c>
      <c r="D17" s="25"/>
      <c r="E17" s="22"/>
      <c r="F17" s="194"/>
      <c r="G17" s="11"/>
      <c r="H17" s="11"/>
      <c r="I17" s="11"/>
      <c r="J17" s="11"/>
      <c r="K17" s="11"/>
    </row>
    <row r="18" spans="2:11" x14ac:dyDescent="0.25">
      <c r="B18" s="196"/>
      <c r="C18" s="13" t="s">
        <v>190</v>
      </c>
      <c r="D18" s="25" t="s">
        <v>46</v>
      </c>
      <c r="E18" s="22">
        <v>1</v>
      </c>
      <c r="F18" s="194"/>
      <c r="G18" s="11"/>
      <c r="H18" s="11"/>
      <c r="I18" s="11"/>
      <c r="J18" s="11">
        <f>+I18+H18</f>
        <v>0</v>
      </c>
      <c r="K18" s="11">
        <f>+J18*E18</f>
        <v>0</v>
      </c>
    </row>
    <row r="19" spans="2:11" x14ac:dyDescent="0.25">
      <c r="B19" s="196"/>
      <c r="C19" s="13" t="s">
        <v>191</v>
      </c>
      <c r="D19" s="25"/>
      <c r="E19" s="22"/>
      <c r="F19" s="194"/>
      <c r="G19" s="11"/>
      <c r="H19" s="11"/>
      <c r="I19" s="11"/>
      <c r="J19" s="11"/>
      <c r="K19" s="11"/>
    </row>
    <row r="20" spans="2:11" x14ac:dyDescent="0.25">
      <c r="B20" s="196"/>
      <c r="C20" s="11" t="s">
        <v>192</v>
      </c>
      <c r="D20" s="25"/>
      <c r="E20" s="22"/>
      <c r="F20" s="194"/>
      <c r="G20" s="11"/>
      <c r="H20" s="11"/>
      <c r="I20" s="11"/>
      <c r="J20" s="11"/>
      <c r="K20" s="11"/>
    </row>
    <row r="21" spans="2:11" ht="15.75" thickBot="1" x14ac:dyDescent="0.3">
      <c r="B21" s="198"/>
      <c r="C21" s="87" t="s">
        <v>313</v>
      </c>
      <c r="D21" s="26"/>
      <c r="E21" s="23"/>
      <c r="F21" s="197"/>
      <c r="G21" s="15"/>
      <c r="H21" s="15"/>
      <c r="I21" s="15"/>
      <c r="J21" s="15"/>
      <c r="K21" s="15"/>
    </row>
    <row r="22" spans="2:11" ht="18" customHeight="1" x14ac:dyDescent="0.25">
      <c r="B22" s="195">
        <v>3</v>
      </c>
      <c r="C22" s="56" t="s">
        <v>161</v>
      </c>
      <c r="D22" s="25"/>
      <c r="E22" s="22"/>
      <c r="F22" s="34"/>
      <c r="G22" s="11"/>
      <c r="H22" s="11"/>
      <c r="I22" s="11"/>
      <c r="J22" s="11"/>
      <c r="K22" s="11"/>
    </row>
    <row r="23" spans="2:11" ht="18" customHeight="1" x14ac:dyDescent="0.25">
      <c r="B23" s="196"/>
      <c r="C23" s="35" t="s">
        <v>193</v>
      </c>
      <c r="D23" s="25" t="s">
        <v>46</v>
      </c>
      <c r="E23" s="22">
        <v>1</v>
      </c>
      <c r="F23" s="34" t="s">
        <v>201</v>
      </c>
      <c r="G23" s="11"/>
      <c r="H23" s="11"/>
      <c r="I23" s="11"/>
      <c r="J23" s="11">
        <f>+I23+H23</f>
        <v>0</v>
      </c>
      <c r="K23" s="11">
        <f>+J23*E23</f>
        <v>0</v>
      </c>
    </row>
    <row r="24" spans="2:11" ht="18.600000000000001" customHeight="1" thickBot="1" x14ac:dyDescent="0.3">
      <c r="B24" s="198"/>
      <c r="C24" s="35" t="s">
        <v>163</v>
      </c>
      <c r="D24" s="25"/>
      <c r="E24" s="22"/>
      <c r="F24" s="34"/>
      <c r="G24" s="11"/>
      <c r="H24" s="11"/>
      <c r="I24" s="11"/>
      <c r="J24" s="11"/>
      <c r="K24" s="11"/>
    </row>
    <row r="25" spans="2:11" x14ac:dyDescent="0.25">
      <c r="B25" s="195">
        <v>4</v>
      </c>
      <c r="C25" s="20" t="s">
        <v>123</v>
      </c>
      <c r="D25" s="24"/>
      <c r="E25" s="21"/>
      <c r="F25" s="193" t="s">
        <v>48</v>
      </c>
      <c r="G25" s="16"/>
      <c r="H25" s="16"/>
      <c r="I25" s="16"/>
      <c r="J25" s="16"/>
      <c r="K25" s="16"/>
    </row>
    <row r="26" spans="2:11" x14ac:dyDescent="0.25">
      <c r="B26" s="196"/>
      <c r="C26" s="13" t="s">
        <v>124</v>
      </c>
      <c r="D26" s="25"/>
      <c r="E26" s="22"/>
      <c r="F26" s="194"/>
      <c r="G26" s="11"/>
      <c r="H26" s="11"/>
      <c r="I26" s="11"/>
      <c r="J26" s="11"/>
      <c r="K26" s="11"/>
    </row>
    <row r="27" spans="2:11" x14ac:dyDescent="0.25">
      <c r="B27" s="196"/>
      <c r="C27" s="13" t="s">
        <v>125</v>
      </c>
      <c r="D27" s="25" t="s">
        <v>70</v>
      </c>
      <c r="E27" s="22">
        <v>2</v>
      </c>
      <c r="F27" s="194"/>
      <c r="G27" s="11"/>
      <c r="H27" s="11"/>
      <c r="I27" s="11"/>
      <c r="J27" s="11">
        <f>+I27+H27</f>
        <v>0</v>
      </c>
      <c r="K27" s="11">
        <f>+J27*E27</f>
        <v>0</v>
      </c>
    </row>
    <row r="28" spans="2:11" x14ac:dyDescent="0.25">
      <c r="B28" s="196"/>
      <c r="C28" s="13" t="s">
        <v>126</v>
      </c>
      <c r="D28" s="25"/>
      <c r="E28" s="22"/>
      <c r="F28" s="194"/>
      <c r="G28" s="11"/>
      <c r="H28" s="11"/>
      <c r="I28" s="11"/>
      <c r="J28" s="11"/>
      <c r="K28" s="11"/>
    </row>
    <row r="29" spans="2:11" x14ac:dyDescent="0.25">
      <c r="B29" s="196"/>
      <c r="C29" s="13" t="s">
        <v>127</v>
      </c>
      <c r="D29" s="25"/>
      <c r="E29" s="22"/>
      <c r="F29" s="194"/>
      <c r="G29" s="11"/>
      <c r="H29" s="11"/>
      <c r="I29" s="11"/>
      <c r="J29" s="11"/>
      <c r="K29" s="11"/>
    </row>
    <row r="30" spans="2:11" ht="15.75" thickBot="1" x14ac:dyDescent="0.3">
      <c r="B30" s="198"/>
      <c r="C30" s="19" t="s">
        <v>128</v>
      </c>
      <c r="D30" s="26"/>
      <c r="E30" s="23"/>
      <c r="F30" s="197"/>
      <c r="G30" s="15"/>
      <c r="H30" s="15"/>
      <c r="I30" s="15"/>
      <c r="J30" s="15"/>
      <c r="K30" s="15"/>
    </row>
    <row r="31" spans="2:11" ht="18.75" x14ac:dyDescent="0.25">
      <c r="B31" s="50">
        <v>5</v>
      </c>
      <c r="C31" s="55" t="s">
        <v>51</v>
      </c>
      <c r="D31" s="39"/>
      <c r="E31" s="40"/>
      <c r="F31" s="37"/>
      <c r="G31" s="37"/>
      <c r="H31" s="37"/>
      <c r="I31" s="37"/>
      <c r="J31" s="37"/>
      <c r="K31" s="37"/>
    </row>
    <row r="32" spans="2:11" x14ac:dyDescent="0.25">
      <c r="B32" s="8"/>
      <c r="C32" s="41" t="s">
        <v>72</v>
      </c>
      <c r="D32" s="47"/>
      <c r="E32" s="31"/>
      <c r="F32" s="199" t="s">
        <v>79</v>
      </c>
      <c r="G32" s="8"/>
      <c r="H32" s="8"/>
      <c r="I32" s="8"/>
      <c r="J32" s="8"/>
      <c r="K32" s="8"/>
    </row>
    <row r="33" spans="2:11" x14ac:dyDescent="0.25">
      <c r="B33" s="69" t="s">
        <v>165</v>
      </c>
      <c r="C33" s="17" t="s">
        <v>52</v>
      </c>
      <c r="D33" s="29" t="s">
        <v>56</v>
      </c>
      <c r="E33" s="31">
        <v>4.4000000000000004</v>
      </c>
      <c r="F33" s="194"/>
      <c r="G33" s="8"/>
      <c r="H33" s="8"/>
      <c r="I33" s="8"/>
      <c r="J33" s="8">
        <f t="shared" ref="J33:J40" si="0">+I33+H33</f>
        <v>0</v>
      </c>
      <c r="K33" s="8">
        <f t="shared" ref="K33:K40" si="1">+J33*E33</f>
        <v>0</v>
      </c>
    </row>
    <row r="34" spans="2:11" x14ac:dyDescent="0.25">
      <c r="B34" s="69" t="s">
        <v>166</v>
      </c>
      <c r="C34" s="17" t="s">
        <v>53</v>
      </c>
      <c r="D34" s="29" t="s">
        <v>56</v>
      </c>
      <c r="E34" s="31">
        <v>3.3</v>
      </c>
      <c r="F34" s="194"/>
      <c r="G34" s="8"/>
      <c r="H34" s="8"/>
      <c r="I34" s="8"/>
      <c r="J34" s="8">
        <f t="shared" si="0"/>
        <v>0</v>
      </c>
      <c r="K34" s="8">
        <f t="shared" si="1"/>
        <v>0</v>
      </c>
    </row>
    <row r="35" spans="2:11" x14ac:dyDescent="0.25">
      <c r="B35" s="69" t="s">
        <v>167</v>
      </c>
      <c r="C35" s="17" t="s">
        <v>54</v>
      </c>
      <c r="D35" s="29" t="s">
        <v>56</v>
      </c>
      <c r="E35" s="31">
        <v>2.4</v>
      </c>
      <c r="F35" s="194"/>
      <c r="G35" s="8"/>
      <c r="H35" s="8"/>
      <c r="I35" s="8"/>
      <c r="J35" s="8">
        <f t="shared" si="0"/>
        <v>0</v>
      </c>
      <c r="K35" s="8">
        <f t="shared" si="1"/>
        <v>0</v>
      </c>
    </row>
    <row r="36" spans="2:11" x14ac:dyDescent="0.25">
      <c r="B36" s="69" t="s">
        <v>168</v>
      </c>
      <c r="C36" s="17" t="s">
        <v>55</v>
      </c>
      <c r="D36" s="29" t="s">
        <v>56</v>
      </c>
      <c r="E36" s="31"/>
      <c r="F36" s="194"/>
      <c r="G36" s="8"/>
      <c r="H36" s="8"/>
      <c r="I36" s="8"/>
      <c r="J36" s="8">
        <f t="shared" si="0"/>
        <v>0</v>
      </c>
      <c r="K36" s="8">
        <f t="shared" si="1"/>
        <v>0</v>
      </c>
    </row>
    <row r="37" spans="2:11" x14ac:dyDescent="0.25">
      <c r="B37" s="69" t="s">
        <v>169</v>
      </c>
      <c r="C37" s="17" t="s">
        <v>59</v>
      </c>
      <c r="D37" s="29" t="s">
        <v>56</v>
      </c>
      <c r="E37" s="31">
        <v>12</v>
      </c>
      <c r="F37" s="194"/>
      <c r="G37" s="8"/>
      <c r="H37" s="8"/>
      <c r="I37" s="8"/>
      <c r="J37" s="8">
        <f t="shared" si="0"/>
        <v>0</v>
      </c>
      <c r="K37" s="8">
        <f t="shared" si="1"/>
        <v>0</v>
      </c>
    </row>
    <row r="38" spans="2:11" x14ac:dyDescent="0.25">
      <c r="B38" s="31"/>
      <c r="C38" s="41" t="s">
        <v>101</v>
      </c>
      <c r="D38" s="47"/>
      <c r="E38" s="31"/>
      <c r="F38" s="194"/>
      <c r="G38" s="8"/>
      <c r="H38" s="8"/>
      <c r="I38" s="8"/>
      <c r="J38" s="8">
        <f t="shared" si="0"/>
        <v>0</v>
      </c>
      <c r="K38" s="8">
        <f t="shared" si="1"/>
        <v>0</v>
      </c>
    </row>
    <row r="39" spans="2:11" x14ac:dyDescent="0.25">
      <c r="B39" s="69" t="s">
        <v>170</v>
      </c>
      <c r="C39" s="17" t="s">
        <v>150</v>
      </c>
      <c r="D39" s="29" t="s">
        <v>57</v>
      </c>
      <c r="E39" s="31">
        <v>4</v>
      </c>
      <c r="F39" s="194"/>
      <c r="G39" s="8"/>
      <c r="H39" s="8"/>
      <c r="I39" s="8"/>
      <c r="J39" s="8">
        <f t="shared" si="0"/>
        <v>0</v>
      </c>
      <c r="K39" s="8">
        <f t="shared" si="1"/>
        <v>0</v>
      </c>
    </row>
    <row r="40" spans="2:11" ht="15.75" thickBot="1" x14ac:dyDescent="0.3">
      <c r="B40" s="69" t="s">
        <v>171</v>
      </c>
      <c r="C40" s="70" t="s">
        <v>152</v>
      </c>
      <c r="D40" s="29" t="s">
        <v>57</v>
      </c>
      <c r="E40" s="58">
        <v>3</v>
      </c>
      <c r="F40" s="194"/>
      <c r="G40" s="10"/>
      <c r="H40" s="10"/>
      <c r="I40" s="10"/>
      <c r="J40" s="10">
        <f t="shared" si="0"/>
        <v>0</v>
      </c>
      <c r="K40" s="10">
        <f t="shared" si="1"/>
        <v>0</v>
      </c>
    </row>
    <row r="41" spans="2:11" ht="18.75" x14ac:dyDescent="0.25">
      <c r="B41" s="51">
        <v>6</v>
      </c>
      <c r="C41" s="54" t="s">
        <v>74</v>
      </c>
      <c r="D41" s="44"/>
      <c r="E41" s="45"/>
      <c r="F41" s="193" t="s">
        <v>78</v>
      </c>
      <c r="G41" s="12"/>
      <c r="H41" s="12"/>
      <c r="I41" s="12"/>
      <c r="J41" s="12"/>
      <c r="K41" s="12"/>
    </row>
    <row r="42" spans="2:11" ht="15.75" thickBot="1" x14ac:dyDescent="0.3">
      <c r="B42" s="43">
        <v>6.1</v>
      </c>
      <c r="C42" s="18" t="s">
        <v>194</v>
      </c>
      <c r="D42" s="43" t="s">
        <v>70</v>
      </c>
      <c r="E42" s="42">
        <v>1</v>
      </c>
      <c r="F42" s="197"/>
      <c r="G42" s="14"/>
      <c r="H42" s="14"/>
      <c r="I42" s="14"/>
      <c r="J42" s="14">
        <f>+I42+H42</f>
        <v>0</v>
      </c>
      <c r="K42" s="14">
        <f>+J42*E42</f>
        <v>0</v>
      </c>
    </row>
    <row r="43" spans="2:11" ht="18.75" x14ac:dyDescent="0.3">
      <c r="B43" s="52">
        <v>7</v>
      </c>
      <c r="C43" s="53" t="s">
        <v>97</v>
      </c>
      <c r="D43" s="44"/>
      <c r="E43" s="45"/>
      <c r="F43" s="193" t="s">
        <v>100</v>
      </c>
      <c r="G43" s="12"/>
      <c r="H43" s="12"/>
      <c r="I43" s="12"/>
      <c r="J43" s="12"/>
      <c r="K43" s="12"/>
    </row>
    <row r="44" spans="2:11" ht="15.75" thickBot="1" x14ac:dyDescent="0.3">
      <c r="B44" s="10">
        <v>7.1</v>
      </c>
      <c r="C44" s="10" t="s">
        <v>62</v>
      </c>
      <c r="D44" s="57" t="s">
        <v>57</v>
      </c>
      <c r="E44" s="58">
        <v>8</v>
      </c>
      <c r="F44" s="194"/>
      <c r="G44" s="10"/>
      <c r="H44" s="10"/>
      <c r="I44" s="10"/>
      <c r="J44" s="10">
        <f>+I44+H44</f>
        <v>0</v>
      </c>
      <c r="K44" s="10">
        <f>+J44*E44</f>
        <v>0</v>
      </c>
    </row>
    <row r="45" spans="2:11" ht="18.75" x14ac:dyDescent="0.25">
      <c r="B45" s="51">
        <v>8</v>
      </c>
      <c r="C45" s="53" t="s">
        <v>141</v>
      </c>
      <c r="D45" s="44"/>
      <c r="E45" s="45"/>
      <c r="F45" s="193" t="s">
        <v>78</v>
      </c>
      <c r="G45" s="12"/>
      <c r="H45" s="12"/>
      <c r="I45" s="12"/>
      <c r="J45" s="12"/>
      <c r="K45" s="12"/>
    </row>
    <row r="46" spans="2:11" ht="15.75" thickBot="1" x14ac:dyDescent="0.3">
      <c r="B46" s="14">
        <v>8.1</v>
      </c>
      <c r="C46" s="14" t="s">
        <v>195</v>
      </c>
      <c r="D46" s="43" t="s">
        <v>70</v>
      </c>
      <c r="E46" s="23">
        <v>4</v>
      </c>
      <c r="F46" s="197"/>
      <c r="G46" s="15"/>
      <c r="H46" s="15"/>
      <c r="I46" s="15"/>
      <c r="J46" s="15">
        <f>+I46+H46</f>
        <v>0</v>
      </c>
      <c r="K46" s="15">
        <f>+J46*E46</f>
        <v>0</v>
      </c>
    </row>
    <row r="47" spans="2:11" ht="18.75" x14ac:dyDescent="0.25">
      <c r="B47" s="51">
        <v>9</v>
      </c>
      <c r="C47" s="53" t="s">
        <v>158</v>
      </c>
      <c r="D47" s="44"/>
      <c r="E47" s="45"/>
      <c r="F47" s="193" t="s">
        <v>78</v>
      </c>
      <c r="G47" s="12"/>
      <c r="H47" s="12"/>
      <c r="I47" s="12"/>
      <c r="J47" s="12"/>
      <c r="K47" s="12"/>
    </row>
    <row r="48" spans="2:11" ht="15.75" thickBot="1" x14ac:dyDescent="0.3">
      <c r="B48" s="14">
        <v>9.1</v>
      </c>
      <c r="C48" s="8" t="s">
        <v>196</v>
      </c>
      <c r="D48" s="29" t="s">
        <v>70</v>
      </c>
      <c r="E48" s="31">
        <v>1</v>
      </c>
      <c r="F48" s="194"/>
      <c r="G48" s="8"/>
      <c r="H48" s="8"/>
      <c r="I48" s="8"/>
      <c r="J48" s="8">
        <f t="shared" ref="J48:J49" si="2">+I48+H48</f>
        <v>0</v>
      </c>
      <c r="K48" s="8">
        <f t="shared" ref="K48:K49" si="3">+J48*E48</f>
        <v>0</v>
      </c>
    </row>
    <row r="49" spans="2:11" ht="15.75" thickBot="1" x14ac:dyDescent="0.3">
      <c r="B49" s="14">
        <v>9.1999999999999993</v>
      </c>
      <c r="C49" s="14" t="s">
        <v>197</v>
      </c>
      <c r="D49" s="43" t="s">
        <v>70</v>
      </c>
      <c r="E49" s="42">
        <v>1</v>
      </c>
      <c r="F49" s="197"/>
      <c r="G49" s="14"/>
      <c r="H49" s="14"/>
      <c r="I49" s="14"/>
      <c r="J49" s="14">
        <f t="shared" si="2"/>
        <v>0</v>
      </c>
      <c r="K49" s="14">
        <f t="shared" si="3"/>
        <v>0</v>
      </c>
    </row>
    <row r="50" spans="2:11" ht="15.75" thickBot="1" x14ac:dyDescent="0.3">
      <c r="B50" s="13"/>
      <c r="C50" s="13"/>
      <c r="D50" s="48"/>
      <c r="E50" s="49"/>
      <c r="F50" s="13"/>
      <c r="G50" s="13"/>
    </row>
    <row r="51" spans="2:11" ht="19.5" thickBot="1" x14ac:dyDescent="0.35">
      <c r="B51" s="192" t="s">
        <v>331</v>
      </c>
      <c r="C51" s="192"/>
      <c r="D51" s="192"/>
      <c r="E51" s="192"/>
      <c r="F51" s="192"/>
      <c r="G51" s="192"/>
      <c r="H51" s="192"/>
      <c r="I51" s="192"/>
      <c r="J51" s="192"/>
      <c r="K51" s="117">
        <f>SUM(K6:K49)</f>
        <v>0</v>
      </c>
    </row>
    <row r="77" spans="8:8" x14ac:dyDescent="0.25">
      <c r="H77" s="9" t="e">
        <f>SUM(#REF!)</f>
        <v>#REF!</v>
      </c>
    </row>
  </sheetData>
  <mergeCells count="16">
    <mergeCell ref="B51:J51"/>
    <mergeCell ref="B6:B15"/>
    <mergeCell ref="D6:D15"/>
    <mergeCell ref="E6:E15"/>
    <mergeCell ref="F6:F15"/>
    <mergeCell ref="F47:F49"/>
    <mergeCell ref="F32:F40"/>
    <mergeCell ref="F41:F42"/>
    <mergeCell ref="F43:F44"/>
    <mergeCell ref="F45:F46"/>
    <mergeCell ref="B2:K2"/>
    <mergeCell ref="B16:B21"/>
    <mergeCell ref="F16:F21"/>
    <mergeCell ref="B22:B24"/>
    <mergeCell ref="B25:B30"/>
    <mergeCell ref="F25:F30"/>
  </mergeCells>
  <pageMargins left="0.7" right="0.7" top="0.75" bottom="0.75" header="0.3" footer="0.3"/>
  <pageSetup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view="pageBreakPreview" zoomScale="60" zoomScaleNormal="70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3.7109375" bestFit="1" customWidth="1"/>
    <col min="7" max="7" width="28.28515625" hidden="1" customWidth="1"/>
    <col min="11" max="11" width="13.42578125" bestFit="1" customWidth="1"/>
  </cols>
  <sheetData>
    <row r="1" spans="2:11" ht="15.75" thickBot="1" x14ac:dyDescent="0.3"/>
    <row r="2" spans="2:11" ht="16.5" thickBot="1" x14ac:dyDescent="0.3">
      <c r="B2" s="190" t="s">
        <v>311</v>
      </c>
      <c r="C2" s="191"/>
      <c r="D2" s="191"/>
      <c r="E2" s="191"/>
      <c r="F2" s="191"/>
      <c r="G2" s="191"/>
      <c r="H2" s="191"/>
      <c r="I2" s="191"/>
      <c r="J2" s="191"/>
      <c r="K2" s="208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x14ac:dyDescent="0.25">
      <c r="B6" s="195">
        <v>1</v>
      </c>
      <c r="C6" t="s">
        <v>203</v>
      </c>
      <c r="D6" s="200" t="s">
        <v>46</v>
      </c>
      <c r="E6" s="200">
        <v>1</v>
      </c>
      <c r="F6" s="193" t="s">
        <v>48</v>
      </c>
      <c r="G6" s="16"/>
      <c r="H6" s="16"/>
      <c r="I6" s="16"/>
      <c r="J6" s="16"/>
      <c r="K6" s="16"/>
    </row>
    <row r="7" spans="2:11" x14ac:dyDescent="0.25">
      <c r="B7" s="196"/>
      <c r="C7" t="s">
        <v>204</v>
      </c>
      <c r="D7" s="201"/>
      <c r="E7" s="201"/>
      <c r="F7" s="194"/>
      <c r="G7" s="11"/>
      <c r="H7" s="11"/>
      <c r="I7" s="11"/>
      <c r="J7" s="11"/>
      <c r="K7" s="11"/>
    </row>
    <row r="8" spans="2:11" x14ac:dyDescent="0.25">
      <c r="B8" s="196"/>
      <c r="C8" t="s">
        <v>202</v>
      </c>
      <c r="D8" s="201"/>
      <c r="E8" s="201"/>
      <c r="F8" s="194"/>
      <c r="G8" s="11"/>
      <c r="H8" s="11"/>
      <c r="I8" s="11"/>
      <c r="J8" s="11"/>
      <c r="K8" s="11"/>
    </row>
    <row r="9" spans="2:11" x14ac:dyDescent="0.25">
      <c r="B9" s="196"/>
      <c r="C9" t="s">
        <v>105</v>
      </c>
      <c r="D9" s="201"/>
      <c r="E9" s="201"/>
      <c r="F9" s="194"/>
      <c r="G9" s="11"/>
      <c r="H9" s="11"/>
      <c r="I9" s="11"/>
      <c r="J9" s="11"/>
      <c r="K9" s="11"/>
    </row>
    <row r="10" spans="2:11" x14ac:dyDescent="0.25">
      <c r="B10" s="196"/>
      <c r="C10" t="s">
        <v>21</v>
      </c>
      <c r="D10" s="201"/>
      <c r="E10" s="201"/>
      <c r="F10" s="194"/>
      <c r="G10" s="11"/>
      <c r="H10" s="11"/>
      <c r="I10" s="11"/>
      <c r="J10" s="11"/>
      <c r="K10" s="11"/>
    </row>
    <row r="11" spans="2:11" x14ac:dyDescent="0.25">
      <c r="B11" s="196"/>
      <c r="C11" t="s">
        <v>22</v>
      </c>
      <c r="D11" s="201"/>
      <c r="E11" s="201"/>
      <c r="F11" s="194"/>
      <c r="G11" s="11"/>
      <c r="H11" s="11"/>
      <c r="I11" s="11"/>
      <c r="J11" s="11"/>
      <c r="K11" s="11"/>
    </row>
    <row r="12" spans="2:11" x14ac:dyDescent="0.25">
      <c r="B12" s="196"/>
      <c r="C12" t="s">
        <v>23</v>
      </c>
      <c r="D12" s="201"/>
      <c r="E12" s="201"/>
      <c r="F12" s="194"/>
      <c r="G12" s="11"/>
      <c r="H12" s="11"/>
      <c r="I12" s="11"/>
      <c r="J12" s="11"/>
      <c r="K12" s="11"/>
    </row>
    <row r="13" spans="2:11" x14ac:dyDescent="0.25">
      <c r="B13" s="196"/>
      <c r="C13" t="s">
        <v>107</v>
      </c>
      <c r="D13" s="201"/>
      <c r="E13" s="201"/>
      <c r="F13" s="194"/>
      <c r="G13" s="11"/>
      <c r="H13" s="11"/>
      <c r="I13" s="11"/>
      <c r="J13" s="11"/>
      <c r="K13" s="11"/>
    </row>
    <row r="14" spans="2:11" x14ac:dyDescent="0.25">
      <c r="B14" s="196"/>
      <c r="C14" t="s">
        <v>108</v>
      </c>
      <c r="D14" s="201"/>
      <c r="E14" s="201"/>
      <c r="F14" s="194"/>
      <c r="G14" s="11"/>
      <c r="H14" s="11"/>
      <c r="I14" s="11"/>
      <c r="J14" s="11"/>
      <c r="K14" s="11"/>
    </row>
    <row r="15" spans="2:11" x14ac:dyDescent="0.25">
      <c r="B15" s="196"/>
      <c r="C15" t="s">
        <v>109</v>
      </c>
      <c r="D15" s="201"/>
      <c r="E15" s="201"/>
      <c r="F15" s="194"/>
      <c r="G15" s="11"/>
      <c r="H15" s="11"/>
      <c r="I15" s="11"/>
      <c r="J15" s="11"/>
      <c r="K15" s="11"/>
    </row>
    <row r="16" spans="2:11" x14ac:dyDescent="0.25">
      <c r="B16" s="196"/>
      <c r="C16" t="s">
        <v>110</v>
      </c>
      <c r="D16" s="201"/>
      <c r="E16" s="201"/>
      <c r="F16" s="194"/>
      <c r="G16" s="11"/>
      <c r="H16" s="11"/>
      <c r="I16" s="11"/>
      <c r="J16" s="11"/>
      <c r="K16" s="11"/>
    </row>
    <row r="17" spans="2:11" x14ac:dyDescent="0.25">
      <c r="B17" s="196"/>
      <c r="C17" t="s">
        <v>111</v>
      </c>
      <c r="D17" s="201"/>
      <c r="E17" s="201"/>
      <c r="F17" s="194"/>
      <c r="G17" s="11"/>
      <c r="H17" s="11"/>
      <c r="I17" s="11"/>
      <c r="J17" s="11">
        <f>+I17+H17</f>
        <v>0</v>
      </c>
      <c r="K17" s="11">
        <f>+J17*E6</f>
        <v>0</v>
      </c>
    </row>
    <row r="18" spans="2:11" x14ac:dyDescent="0.25">
      <c r="B18" s="196"/>
      <c r="C18" t="s">
        <v>29</v>
      </c>
      <c r="D18" s="201"/>
      <c r="E18" s="201"/>
      <c r="F18" s="194"/>
      <c r="G18" s="11"/>
      <c r="H18" s="11"/>
      <c r="I18" s="11"/>
      <c r="J18" s="11"/>
      <c r="K18" s="11"/>
    </row>
    <row r="19" spans="2:11" x14ac:dyDescent="0.25">
      <c r="B19" s="196"/>
      <c r="C19" s="8" t="s">
        <v>19</v>
      </c>
      <c r="D19" s="201"/>
      <c r="E19" s="201"/>
      <c r="F19" s="194"/>
      <c r="G19" s="11"/>
      <c r="H19" s="11"/>
      <c r="I19" s="11"/>
      <c r="J19" s="11"/>
      <c r="K19" s="11"/>
    </row>
    <row r="20" spans="2:11" x14ac:dyDescent="0.25">
      <c r="B20" s="196"/>
      <c r="C20" t="s">
        <v>112</v>
      </c>
      <c r="D20" s="201"/>
      <c r="E20" s="201"/>
      <c r="F20" s="194"/>
      <c r="G20" s="11"/>
      <c r="H20" s="11"/>
      <c r="I20" s="11"/>
      <c r="J20" s="11"/>
      <c r="K20" s="11"/>
    </row>
    <row r="21" spans="2:11" x14ac:dyDescent="0.25">
      <c r="B21" s="196"/>
      <c r="C21" t="s">
        <v>205</v>
      </c>
      <c r="D21" s="201"/>
      <c r="E21" s="201"/>
      <c r="F21" s="194"/>
      <c r="G21" s="11"/>
      <c r="H21" s="11"/>
      <c r="I21" s="11"/>
      <c r="J21" s="11"/>
      <c r="K21" s="11"/>
    </row>
    <row r="22" spans="2:11" x14ac:dyDescent="0.25">
      <c r="B22" s="196"/>
      <c r="C22" t="s">
        <v>206</v>
      </c>
      <c r="D22" s="201"/>
      <c r="E22" s="201"/>
      <c r="F22" s="194"/>
      <c r="G22" s="11"/>
      <c r="H22" s="11"/>
      <c r="I22" s="11"/>
      <c r="J22" s="11"/>
      <c r="K22" s="11"/>
    </row>
    <row r="23" spans="2:11" x14ac:dyDescent="0.25">
      <c r="B23" s="196"/>
      <c r="C23" t="s">
        <v>207</v>
      </c>
      <c r="D23" s="201"/>
      <c r="E23" s="201"/>
      <c r="F23" s="194"/>
      <c r="G23" s="11"/>
      <c r="H23" s="11"/>
      <c r="I23" s="11"/>
      <c r="J23" s="11"/>
      <c r="K23" s="11"/>
    </row>
    <row r="24" spans="2:11" x14ac:dyDescent="0.25">
      <c r="B24" s="196"/>
      <c r="C24" t="s">
        <v>35</v>
      </c>
      <c r="D24" s="201"/>
      <c r="E24" s="201"/>
      <c r="F24" s="194"/>
      <c r="G24" s="11"/>
      <c r="H24" s="11"/>
      <c r="I24" s="11"/>
      <c r="J24" s="11"/>
      <c r="K24" s="11"/>
    </row>
    <row r="25" spans="2:11" x14ac:dyDescent="0.25">
      <c r="B25" s="196"/>
      <c r="C25" t="s">
        <v>117</v>
      </c>
      <c r="D25" s="201"/>
      <c r="E25" s="201"/>
      <c r="F25" s="194"/>
      <c r="G25" s="11"/>
      <c r="H25" s="11"/>
      <c r="I25" s="11"/>
      <c r="J25" s="11"/>
      <c r="K25" s="11"/>
    </row>
    <row r="26" spans="2:11" x14ac:dyDescent="0.25">
      <c r="B26" s="196"/>
      <c r="C26" t="s">
        <v>122</v>
      </c>
      <c r="D26" s="201"/>
      <c r="E26" s="201"/>
      <c r="F26" s="194"/>
      <c r="G26" s="11"/>
      <c r="H26" s="11"/>
      <c r="I26" s="11"/>
      <c r="J26" s="11"/>
      <c r="K26" s="11"/>
    </row>
    <row r="27" spans="2:11" x14ac:dyDescent="0.25">
      <c r="B27" s="196"/>
      <c r="C27" t="s">
        <v>120</v>
      </c>
      <c r="D27" s="201"/>
      <c r="E27" s="201"/>
      <c r="F27" s="194"/>
      <c r="G27" s="11"/>
      <c r="H27" s="11"/>
      <c r="I27" s="11"/>
      <c r="J27" s="11"/>
      <c r="K27" s="11"/>
    </row>
    <row r="28" spans="2:11" ht="15.75" thickBot="1" x14ac:dyDescent="0.3">
      <c r="B28" s="198"/>
      <c r="C28" t="s">
        <v>208</v>
      </c>
      <c r="D28" s="202"/>
      <c r="E28" s="202"/>
      <c r="F28" s="197"/>
      <c r="G28" s="15"/>
      <c r="H28" s="15"/>
      <c r="I28" s="15"/>
      <c r="J28" s="15"/>
      <c r="K28" s="15"/>
    </row>
    <row r="29" spans="2:11" ht="15.75" x14ac:dyDescent="0.25">
      <c r="B29" s="195">
        <v>2</v>
      </c>
      <c r="C29" s="56" t="s">
        <v>50</v>
      </c>
      <c r="D29" s="24"/>
      <c r="E29" s="21"/>
      <c r="F29" s="193" t="s">
        <v>49</v>
      </c>
      <c r="G29" s="16"/>
      <c r="H29" s="16"/>
      <c r="I29" s="16"/>
      <c r="J29" s="16"/>
      <c r="K29" s="16"/>
    </row>
    <row r="30" spans="2:11" x14ac:dyDescent="0.25">
      <c r="B30" s="196"/>
      <c r="C30" s="13" t="s">
        <v>42</v>
      </c>
      <c r="D30" s="25"/>
      <c r="E30" s="22"/>
      <c r="F30" s="194"/>
      <c r="G30" s="11"/>
      <c r="H30" s="11"/>
      <c r="I30" s="11"/>
      <c r="J30" s="11"/>
      <c r="K30" s="11"/>
    </row>
    <row r="31" spans="2:11" x14ac:dyDescent="0.25">
      <c r="B31" s="196"/>
      <c r="C31" s="13" t="s">
        <v>43</v>
      </c>
      <c r="D31" s="25" t="s">
        <v>46</v>
      </c>
      <c r="E31" s="22">
        <v>1</v>
      </c>
      <c r="F31" s="194"/>
      <c r="G31" s="11"/>
      <c r="H31" s="11"/>
      <c r="I31" s="11"/>
      <c r="J31" s="11">
        <f>+I31+H31</f>
        <v>0</v>
      </c>
      <c r="K31" s="11">
        <f>+J31*E31</f>
        <v>0</v>
      </c>
    </row>
    <row r="32" spans="2:11" x14ac:dyDescent="0.25">
      <c r="B32" s="196"/>
      <c r="C32" s="13" t="s">
        <v>44</v>
      </c>
      <c r="D32" s="25"/>
      <c r="E32" s="22"/>
      <c r="F32" s="194"/>
      <c r="G32" s="11"/>
      <c r="H32" s="11"/>
      <c r="I32" s="11"/>
      <c r="J32" s="11"/>
      <c r="K32" s="11"/>
    </row>
    <row r="33" spans="2:11" x14ac:dyDescent="0.25">
      <c r="B33" s="196"/>
      <c r="C33" s="35" t="s">
        <v>45</v>
      </c>
      <c r="D33" s="25"/>
      <c r="E33" s="22"/>
      <c r="F33" s="194"/>
      <c r="G33" s="11"/>
      <c r="H33" s="11"/>
      <c r="I33" s="11"/>
      <c r="J33" s="11"/>
      <c r="K33" s="11"/>
    </row>
    <row r="34" spans="2:11" ht="15.75" thickBot="1" x14ac:dyDescent="0.3">
      <c r="B34" s="198"/>
      <c r="C34" s="19" t="s">
        <v>313</v>
      </c>
      <c r="D34" s="26"/>
      <c r="E34" s="23"/>
      <c r="F34" s="197"/>
      <c r="G34" s="15"/>
      <c r="H34" s="15"/>
      <c r="I34" s="15"/>
      <c r="J34" s="15"/>
      <c r="K34" s="15"/>
    </row>
    <row r="35" spans="2:11" ht="15.75" x14ac:dyDescent="0.25">
      <c r="B35" s="195">
        <v>3</v>
      </c>
      <c r="C35" s="56" t="s">
        <v>50</v>
      </c>
      <c r="D35" s="24"/>
      <c r="E35" s="21"/>
      <c r="F35" s="193" t="s">
        <v>49</v>
      </c>
      <c r="G35" s="16"/>
      <c r="H35" s="16"/>
      <c r="I35" s="16"/>
      <c r="J35" s="16"/>
      <c r="K35" s="16"/>
    </row>
    <row r="36" spans="2:11" x14ac:dyDescent="0.25">
      <c r="B36" s="196"/>
      <c r="C36" s="13" t="s">
        <v>81</v>
      </c>
      <c r="D36" s="25"/>
      <c r="E36" s="22"/>
      <c r="F36" s="194"/>
      <c r="G36" s="11"/>
      <c r="H36" s="11"/>
      <c r="I36" s="11"/>
      <c r="J36" s="11"/>
      <c r="K36" s="11"/>
    </row>
    <row r="37" spans="2:11" x14ac:dyDescent="0.25">
      <c r="B37" s="196"/>
      <c r="C37" s="13" t="s">
        <v>82</v>
      </c>
      <c r="D37" s="25" t="s">
        <v>46</v>
      </c>
      <c r="E37" s="22">
        <v>1</v>
      </c>
      <c r="F37" s="194"/>
      <c r="G37" s="11"/>
      <c r="H37" s="11"/>
      <c r="I37" s="11"/>
      <c r="J37" s="11">
        <f>+I37+H37</f>
        <v>0</v>
      </c>
      <c r="K37" s="11">
        <f>+J37*E37</f>
        <v>0</v>
      </c>
    </row>
    <row r="38" spans="2:11" x14ac:dyDescent="0.25">
      <c r="B38" s="196"/>
      <c r="C38" s="13" t="s">
        <v>85</v>
      </c>
      <c r="D38" s="25"/>
      <c r="E38" s="22"/>
      <c r="F38" s="194"/>
      <c r="G38" s="11"/>
      <c r="H38" s="11"/>
      <c r="I38" s="11"/>
      <c r="J38" s="11"/>
      <c r="K38" s="11"/>
    </row>
    <row r="39" spans="2:11" x14ac:dyDescent="0.25">
      <c r="B39" s="196"/>
      <c r="C39" s="35" t="s">
        <v>86</v>
      </c>
      <c r="D39" s="25"/>
      <c r="E39" s="22"/>
      <c r="F39" s="194"/>
      <c r="G39" s="11"/>
      <c r="H39" s="11"/>
      <c r="I39" s="11"/>
      <c r="J39" s="11"/>
      <c r="K39" s="11"/>
    </row>
    <row r="40" spans="2:11" ht="15.75" thickBot="1" x14ac:dyDescent="0.3">
      <c r="B40" s="198"/>
      <c r="C40" s="19" t="s">
        <v>313</v>
      </c>
      <c r="D40" s="26"/>
      <c r="E40" s="23"/>
      <c r="F40" s="197"/>
      <c r="G40" s="15"/>
      <c r="H40" s="15"/>
      <c r="I40" s="15"/>
      <c r="J40" s="15"/>
      <c r="K40" s="15"/>
    </row>
    <row r="41" spans="2:11" ht="19.5" thickBot="1" x14ac:dyDescent="0.3">
      <c r="B41" s="109" t="s">
        <v>350</v>
      </c>
      <c r="C41" s="122" t="s">
        <v>351</v>
      </c>
      <c r="D41" s="110" t="s">
        <v>46</v>
      </c>
      <c r="E41" s="22">
        <v>1</v>
      </c>
      <c r="F41" s="108"/>
      <c r="G41" s="11"/>
      <c r="H41" s="11"/>
      <c r="I41" s="11"/>
      <c r="J41" s="11">
        <f>+I41+H41</f>
        <v>0</v>
      </c>
      <c r="K41" s="11">
        <f>+J41*E41</f>
        <v>0</v>
      </c>
    </row>
    <row r="42" spans="2:11" x14ac:dyDescent="0.25">
      <c r="B42" s="195">
        <v>4</v>
      </c>
      <c r="C42" s="20" t="s">
        <v>123</v>
      </c>
      <c r="D42" s="24"/>
      <c r="E42" s="21"/>
      <c r="F42" s="193" t="s">
        <v>48</v>
      </c>
      <c r="G42" s="16"/>
      <c r="H42" s="16"/>
      <c r="I42" s="16"/>
      <c r="J42" s="16"/>
      <c r="K42" s="16"/>
    </row>
    <row r="43" spans="2:11" x14ac:dyDescent="0.25">
      <c r="B43" s="196"/>
      <c r="C43" s="13" t="s">
        <v>124</v>
      </c>
      <c r="D43" s="25"/>
      <c r="E43" s="22"/>
      <c r="F43" s="194"/>
      <c r="G43" s="11"/>
      <c r="H43" s="11"/>
      <c r="I43" s="11"/>
      <c r="J43" s="11"/>
      <c r="K43" s="11"/>
    </row>
    <row r="44" spans="2:11" x14ac:dyDescent="0.25">
      <c r="B44" s="196"/>
      <c r="C44" s="13" t="s">
        <v>125</v>
      </c>
      <c r="D44" s="25" t="s">
        <v>70</v>
      </c>
      <c r="E44" s="22">
        <v>10</v>
      </c>
      <c r="F44" s="194"/>
      <c r="G44" s="11"/>
      <c r="H44" s="11"/>
      <c r="I44" s="11"/>
      <c r="J44" s="11">
        <f>+I44+H44</f>
        <v>0</v>
      </c>
      <c r="K44" s="11">
        <f>+J44*E44</f>
        <v>0</v>
      </c>
    </row>
    <row r="45" spans="2:11" x14ac:dyDescent="0.25">
      <c r="B45" s="196"/>
      <c r="C45" s="13" t="s">
        <v>126</v>
      </c>
      <c r="D45" s="25"/>
      <c r="E45" s="22"/>
      <c r="F45" s="194"/>
      <c r="G45" s="11"/>
      <c r="H45" s="11"/>
      <c r="I45" s="11"/>
      <c r="J45" s="11"/>
      <c r="K45" s="11"/>
    </row>
    <row r="46" spans="2:11" x14ac:dyDescent="0.25">
      <c r="B46" s="196"/>
      <c r="C46" s="13" t="s">
        <v>127</v>
      </c>
      <c r="D46" s="25"/>
      <c r="E46" s="22"/>
      <c r="F46" s="194"/>
      <c r="G46" s="11"/>
      <c r="H46" s="11"/>
      <c r="I46" s="11"/>
      <c r="J46" s="11"/>
      <c r="K46" s="11"/>
    </row>
    <row r="47" spans="2:11" ht="15.75" thickBot="1" x14ac:dyDescent="0.3">
      <c r="B47" s="198"/>
      <c r="C47" s="19" t="s">
        <v>128</v>
      </c>
      <c r="D47" s="26"/>
      <c r="E47" s="23"/>
      <c r="F47" s="197"/>
      <c r="G47" s="15"/>
      <c r="H47" s="15"/>
      <c r="I47" s="15"/>
      <c r="J47" s="15"/>
      <c r="K47" s="15"/>
    </row>
    <row r="48" spans="2:11" ht="15.75" x14ac:dyDescent="0.25">
      <c r="B48" s="195">
        <v>5</v>
      </c>
      <c r="C48" s="56" t="s">
        <v>217</v>
      </c>
      <c r="D48" s="24"/>
      <c r="E48" s="21"/>
      <c r="F48" s="27"/>
      <c r="G48" s="16"/>
      <c r="H48" s="16"/>
      <c r="I48" s="16"/>
      <c r="J48" s="16"/>
      <c r="K48" s="16"/>
    </row>
    <row r="49" spans="2:11" x14ac:dyDescent="0.25">
      <c r="B49" s="196"/>
      <c r="C49" s="35" t="s">
        <v>240</v>
      </c>
      <c r="D49" s="25" t="s">
        <v>46</v>
      </c>
      <c r="E49" s="22">
        <v>1</v>
      </c>
      <c r="F49" s="34" t="s">
        <v>201</v>
      </c>
      <c r="G49" s="11"/>
      <c r="H49" s="11"/>
      <c r="I49" s="11"/>
      <c r="J49" s="11">
        <f>+I49+H49</f>
        <v>0</v>
      </c>
      <c r="K49" s="11">
        <f>+J49*E49</f>
        <v>0</v>
      </c>
    </row>
    <row r="50" spans="2:11" ht="15.75" thickBot="1" x14ac:dyDescent="0.3">
      <c r="B50" s="198"/>
      <c r="C50" s="36" t="s">
        <v>163</v>
      </c>
      <c r="D50" s="26"/>
      <c r="E50" s="23"/>
      <c r="F50" s="28"/>
      <c r="G50" s="15"/>
      <c r="H50" s="15"/>
      <c r="I50" s="15"/>
      <c r="J50" s="15"/>
      <c r="K50" s="15"/>
    </row>
    <row r="51" spans="2:11" ht="18.75" x14ac:dyDescent="0.25">
      <c r="B51" s="51">
        <v>6</v>
      </c>
      <c r="C51" s="80" t="s">
        <v>218</v>
      </c>
      <c r="D51" s="44"/>
      <c r="E51" s="45"/>
      <c r="F51" s="193" t="s">
        <v>71</v>
      </c>
      <c r="G51" s="12"/>
      <c r="H51" s="12"/>
      <c r="I51" s="12"/>
      <c r="J51" s="12"/>
      <c r="K51" s="12"/>
    </row>
    <row r="52" spans="2:11" x14ac:dyDescent="0.25">
      <c r="B52" s="32">
        <v>6.1</v>
      </c>
      <c r="C52" s="77" t="s">
        <v>219</v>
      </c>
      <c r="D52" s="78" t="s">
        <v>70</v>
      </c>
      <c r="E52" s="32">
        <v>1</v>
      </c>
      <c r="F52" s="194"/>
      <c r="G52" s="7"/>
      <c r="H52" s="7"/>
      <c r="I52" s="7"/>
      <c r="J52" s="7">
        <f t="shared" ref="J52:J53" si="0">+I52+H52</f>
        <v>0</v>
      </c>
      <c r="K52" s="7">
        <f t="shared" ref="K52:K53" si="1">+J52*E52</f>
        <v>0</v>
      </c>
    </row>
    <row r="53" spans="2:11" ht="15.75" thickBot="1" x14ac:dyDescent="0.3">
      <c r="B53" s="31">
        <v>6.2</v>
      </c>
      <c r="C53" s="64" t="s">
        <v>220</v>
      </c>
      <c r="D53" s="29" t="s">
        <v>70</v>
      </c>
      <c r="E53" s="31">
        <v>1</v>
      </c>
      <c r="F53" s="197"/>
      <c r="G53" s="8"/>
      <c r="H53" s="8"/>
      <c r="I53" s="8"/>
      <c r="J53" s="8">
        <f t="shared" si="0"/>
        <v>0</v>
      </c>
      <c r="K53" s="8">
        <f t="shared" si="1"/>
        <v>0</v>
      </c>
    </row>
    <row r="54" spans="2:11" ht="18.600000000000001" customHeight="1" x14ac:dyDescent="0.25">
      <c r="B54" s="79">
        <v>7</v>
      </c>
      <c r="C54" s="80" t="s">
        <v>51</v>
      </c>
      <c r="D54" s="81"/>
      <c r="E54" s="82"/>
      <c r="F54" s="83"/>
      <c r="G54" s="83"/>
      <c r="H54" s="83"/>
      <c r="I54" s="83"/>
      <c r="J54" s="83"/>
      <c r="K54" s="83"/>
    </row>
    <row r="55" spans="2:11" x14ac:dyDescent="0.25">
      <c r="B55" s="8"/>
      <c r="C55" s="41" t="s">
        <v>72</v>
      </c>
      <c r="D55" s="47"/>
      <c r="E55" s="31"/>
      <c r="F55" s="199" t="s">
        <v>79</v>
      </c>
      <c r="G55" s="8"/>
      <c r="H55" s="8"/>
      <c r="I55" s="8"/>
      <c r="J55" s="8"/>
      <c r="K55" s="8"/>
    </row>
    <row r="56" spans="2:11" x14ac:dyDescent="0.25">
      <c r="B56" s="69" t="s">
        <v>221</v>
      </c>
      <c r="C56" s="17" t="s">
        <v>52</v>
      </c>
      <c r="D56" s="29" t="s">
        <v>56</v>
      </c>
      <c r="E56" s="31">
        <v>7.2</v>
      </c>
      <c r="F56" s="194"/>
      <c r="G56" s="8"/>
      <c r="H56" s="8"/>
      <c r="I56" s="8"/>
      <c r="J56" s="8">
        <f t="shared" ref="J56:J70" si="2">+I56+H56</f>
        <v>0</v>
      </c>
      <c r="K56" s="8">
        <f t="shared" ref="K56:K70" si="3">+J56*E56</f>
        <v>0</v>
      </c>
    </row>
    <row r="57" spans="2:11" x14ac:dyDescent="0.25">
      <c r="B57" s="69" t="s">
        <v>222</v>
      </c>
      <c r="C57" s="17" t="s">
        <v>53</v>
      </c>
      <c r="D57" s="29" t="s">
        <v>56</v>
      </c>
      <c r="E57" s="31">
        <v>53</v>
      </c>
      <c r="F57" s="194"/>
      <c r="G57" s="8"/>
      <c r="H57" s="8"/>
      <c r="I57" s="8"/>
      <c r="J57" s="8">
        <f t="shared" si="2"/>
        <v>0</v>
      </c>
      <c r="K57" s="8">
        <f t="shared" si="3"/>
        <v>0</v>
      </c>
    </row>
    <row r="58" spans="2:11" x14ac:dyDescent="0.25">
      <c r="B58" s="69" t="s">
        <v>223</v>
      </c>
      <c r="C58" s="17" t="s">
        <v>54</v>
      </c>
      <c r="D58" s="29" t="s">
        <v>56</v>
      </c>
      <c r="E58" s="31">
        <v>72</v>
      </c>
      <c r="F58" s="194"/>
      <c r="G58" s="8"/>
      <c r="H58" s="8"/>
      <c r="I58" s="8"/>
      <c r="J58" s="8">
        <f t="shared" si="2"/>
        <v>0</v>
      </c>
      <c r="K58" s="8">
        <f t="shared" si="3"/>
        <v>0</v>
      </c>
    </row>
    <row r="59" spans="2:11" x14ac:dyDescent="0.25">
      <c r="B59" s="69" t="s">
        <v>224</v>
      </c>
      <c r="C59" s="17" t="s">
        <v>55</v>
      </c>
      <c r="D59" s="29" t="s">
        <v>56</v>
      </c>
      <c r="E59" s="31">
        <v>26</v>
      </c>
      <c r="F59" s="194"/>
      <c r="G59" s="8"/>
      <c r="H59" s="8"/>
      <c r="I59" s="8"/>
      <c r="J59" s="8"/>
      <c r="K59" s="8"/>
    </row>
    <row r="60" spans="2:11" x14ac:dyDescent="0.25">
      <c r="B60" s="69" t="s">
        <v>225</v>
      </c>
      <c r="C60" s="17" t="s">
        <v>59</v>
      </c>
      <c r="D60" s="29" t="s">
        <v>56</v>
      </c>
      <c r="E60" s="31">
        <v>95</v>
      </c>
      <c r="F60" s="194"/>
      <c r="G60" s="8"/>
      <c r="H60" s="8"/>
      <c r="I60" s="8"/>
      <c r="J60" s="8">
        <f t="shared" si="2"/>
        <v>0</v>
      </c>
      <c r="K60" s="8">
        <f t="shared" si="3"/>
        <v>0</v>
      </c>
    </row>
    <row r="61" spans="2:11" x14ac:dyDescent="0.25">
      <c r="B61" s="69" t="s">
        <v>226</v>
      </c>
      <c r="C61" s="41" t="s">
        <v>101</v>
      </c>
      <c r="D61" s="47"/>
      <c r="E61" s="31"/>
      <c r="F61" s="194"/>
      <c r="G61" s="8"/>
      <c r="H61" s="8"/>
      <c r="I61" s="8"/>
      <c r="J61" s="8"/>
      <c r="K61" s="8"/>
    </row>
    <row r="62" spans="2:11" x14ac:dyDescent="0.25">
      <c r="B62" s="69" t="s">
        <v>227</v>
      </c>
      <c r="C62" s="17" t="s">
        <v>209</v>
      </c>
      <c r="D62" s="29" t="s">
        <v>57</v>
      </c>
      <c r="E62" s="31">
        <v>22.5</v>
      </c>
      <c r="F62" s="194"/>
      <c r="G62" s="8"/>
      <c r="H62" s="8"/>
      <c r="I62" s="8"/>
      <c r="J62" s="8">
        <f t="shared" si="2"/>
        <v>0</v>
      </c>
      <c r="K62" s="8">
        <f t="shared" si="3"/>
        <v>0</v>
      </c>
    </row>
    <row r="63" spans="2:11" x14ac:dyDescent="0.25">
      <c r="B63" s="69" t="s">
        <v>228</v>
      </c>
      <c r="C63" s="17" t="s">
        <v>130</v>
      </c>
      <c r="D63" s="29" t="s">
        <v>57</v>
      </c>
      <c r="E63" s="31">
        <v>23</v>
      </c>
      <c r="F63" s="194"/>
      <c r="G63" s="8"/>
      <c r="H63" s="8"/>
      <c r="I63" s="8"/>
      <c r="J63" s="8"/>
      <c r="K63" s="8"/>
    </row>
    <row r="64" spans="2:11" x14ac:dyDescent="0.25">
      <c r="B64" s="69" t="s">
        <v>229</v>
      </c>
      <c r="C64" s="17" t="s">
        <v>210</v>
      </c>
      <c r="D64" s="29" t="s">
        <v>57</v>
      </c>
      <c r="E64" s="31"/>
      <c r="F64" s="194"/>
      <c r="G64" s="8"/>
      <c r="H64" s="8"/>
      <c r="I64" s="8"/>
      <c r="J64" s="8">
        <f t="shared" si="2"/>
        <v>0</v>
      </c>
      <c r="K64" s="8">
        <f t="shared" si="3"/>
        <v>0</v>
      </c>
    </row>
    <row r="65" spans="2:11" x14ac:dyDescent="0.25">
      <c r="B65" s="69" t="s">
        <v>230</v>
      </c>
      <c r="C65" s="17" t="s">
        <v>211</v>
      </c>
      <c r="D65" s="29" t="s">
        <v>57</v>
      </c>
      <c r="E65" s="31">
        <v>2</v>
      </c>
      <c r="F65" s="194"/>
      <c r="G65" s="8"/>
      <c r="H65" s="8"/>
      <c r="I65" s="8"/>
      <c r="J65" s="8">
        <f t="shared" si="2"/>
        <v>0</v>
      </c>
      <c r="K65" s="8">
        <f t="shared" si="3"/>
        <v>0</v>
      </c>
    </row>
    <row r="66" spans="2:11" x14ac:dyDescent="0.25">
      <c r="B66" s="69" t="s">
        <v>231</v>
      </c>
      <c r="C66" s="17" t="s">
        <v>212</v>
      </c>
      <c r="D66" s="29" t="s">
        <v>57</v>
      </c>
      <c r="E66" s="31">
        <v>16</v>
      </c>
      <c r="F66" s="194"/>
      <c r="G66" s="8"/>
      <c r="H66" s="8"/>
      <c r="I66" s="8"/>
      <c r="J66" s="8">
        <f t="shared" si="2"/>
        <v>0</v>
      </c>
      <c r="K66" s="8">
        <f t="shared" si="3"/>
        <v>0</v>
      </c>
    </row>
    <row r="67" spans="2:11" x14ac:dyDescent="0.25">
      <c r="B67" s="69" t="s">
        <v>232</v>
      </c>
      <c r="C67" s="17" t="s">
        <v>213</v>
      </c>
      <c r="D67" s="29" t="s">
        <v>57</v>
      </c>
      <c r="E67" s="58">
        <v>2.5</v>
      </c>
      <c r="F67" s="194"/>
      <c r="G67" s="10"/>
      <c r="H67" s="10"/>
      <c r="I67" s="10"/>
      <c r="J67" s="10">
        <f t="shared" si="2"/>
        <v>0</v>
      </c>
      <c r="K67" s="10">
        <f t="shared" si="3"/>
        <v>0</v>
      </c>
    </row>
    <row r="68" spans="2:11" x14ac:dyDescent="0.25">
      <c r="B68" s="69" t="s">
        <v>233</v>
      </c>
      <c r="C68" s="17" t="s">
        <v>214</v>
      </c>
      <c r="D68" s="29" t="s">
        <v>57</v>
      </c>
      <c r="E68" s="58">
        <v>3.5</v>
      </c>
      <c r="F68" s="194"/>
      <c r="G68" s="10"/>
      <c r="H68" s="10"/>
      <c r="I68" s="10"/>
      <c r="J68" s="10">
        <f t="shared" si="2"/>
        <v>0</v>
      </c>
      <c r="K68" s="10">
        <f t="shared" si="3"/>
        <v>0</v>
      </c>
    </row>
    <row r="69" spans="2:11" x14ac:dyDescent="0.25">
      <c r="B69" s="69" t="s">
        <v>234</v>
      </c>
      <c r="C69" s="17" t="s">
        <v>215</v>
      </c>
      <c r="D69" s="29" t="s">
        <v>57</v>
      </c>
      <c r="E69" s="58">
        <v>8</v>
      </c>
      <c r="F69" s="194"/>
      <c r="G69" s="10"/>
      <c r="H69" s="10"/>
      <c r="I69" s="10"/>
      <c r="J69" s="10">
        <f t="shared" si="2"/>
        <v>0</v>
      </c>
      <c r="K69" s="10">
        <f t="shared" si="3"/>
        <v>0</v>
      </c>
    </row>
    <row r="70" spans="2:11" ht="15.75" thickBot="1" x14ac:dyDescent="0.3">
      <c r="B70" s="69" t="s">
        <v>235</v>
      </c>
      <c r="C70" s="17" t="s">
        <v>216</v>
      </c>
      <c r="D70" s="43" t="s">
        <v>57</v>
      </c>
      <c r="E70" s="42">
        <v>3</v>
      </c>
      <c r="F70" s="197"/>
      <c r="G70" s="14"/>
      <c r="H70" s="14"/>
      <c r="I70" s="14"/>
      <c r="J70" s="14">
        <f t="shared" si="2"/>
        <v>0</v>
      </c>
      <c r="K70" s="14">
        <f t="shared" si="3"/>
        <v>0</v>
      </c>
    </row>
    <row r="71" spans="2:11" ht="18.75" x14ac:dyDescent="0.25">
      <c r="B71" s="51">
        <v>8</v>
      </c>
      <c r="C71" s="54" t="s">
        <v>73</v>
      </c>
      <c r="D71" s="44"/>
      <c r="E71" s="45"/>
      <c r="F71" s="193" t="s">
        <v>78</v>
      </c>
      <c r="G71" s="12"/>
      <c r="H71" s="12"/>
      <c r="I71" s="12"/>
      <c r="J71" s="12"/>
      <c r="K71" s="12"/>
    </row>
    <row r="72" spans="2:11" x14ac:dyDescent="0.25">
      <c r="B72" s="29">
        <v>8.1</v>
      </c>
      <c r="C72" s="17" t="s">
        <v>91</v>
      </c>
      <c r="D72" s="29" t="s">
        <v>70</v>
      </c>
      <c r="E72" s="31">
        <v>10</v>
      </c>
      <c r="F72" s="194"/>
      <c r="G72" s="8"/>
      <c r="H72" s="8"/>
      <c r="I72" s="8"/>
      <c r="J72" s="8">
        <f>+I72+H72</f>
        <v>0</v>
      </c>
      <c r="K72" s="8">
        <f>+J72*E72</f>
        <v>0</v>
      </c>
    </row>
    <row r="73" spans="2:11" ht="15.75" thickBot="1" x14ac:dyDescent="0.3">
      <c r="B73" s="43"/>
      <c r="C73" s="18"/>
      <c r="D73" s="43"/>
      <c r="E73" s="42"/>
      <c r="F73" s="197"/>
      <c r="G73" s="14"/>
      <c r="H73" s="14"/>
      <c r="I73" s="14"/>
      <c r="J73" s="14"/>
      <c r="K73" s="14"/>
    </row>
    <row r="74" spans="2:11" ht="18.75" x14ac:dyDescent="0.3">
      <c r="B74" s="52">
        <v>9</v>
      </c>
      <c r="C74" s="53" t="s">
        <v>97</v>
      </c>
      <c r="D74" s="44"/>
      <c r="E74" s="45"/>
      <c r="F74" s="193" t="s">
        <v>100</v>
      </c>
      <c r="G74" s="12"/>
      <c r="H74" s="12"/>
      <c r="I74" s="12"/>
      <c r="J74" s="12"/>
      <c r="K74" s="12"/>
    </row>
    <row r="75" spans="2:11" x14ac:dyDescent="0.25">
      <c r="B75" s="69" t="s">
        <v>236</v>
      </c>
      <c r="C75" s="8" t="s">
        <v>61</v>
      </c>
      <c r="D75" s="29" t="s">
        <v>57</v>
      </c>
      <c r="E75" s="31"/>
      <c r="F75" s="194"/>
      <c r="G75" s="8"/>
      <c r="H75" s="8"/>
      <c r="I75" s="8"/>
      <c r="J75" s="8">
        <f t="shared" ref="J75:J85" si="4">+I75+H75</f>
        <v>0</v>
      </c>
      <c r="K75" s="8">
        <f t="shared" ref="K75:K85" si="5">+J75*E75</f>
        <v>0</v>
      </c>
    </row>
    <row r="76" spans="2:11" x14ac:dyDescent="0.25">
      <c r="B76" s="69" t="s">
        <v>237</v>
      </c>
      <c r="C76" s="8" t="s">
        <v>62</v>
      </c>
      <c r="D76" s="29" t="s">
        <v>57</v>
      </c>
      <c r="E76" s="31">
        <v>3</v>
      </c>
      <c r="F76" s="194"/>
      <c r="G76" s="8"/>
      <c r="H76" s="8"/>
      <c r="I76" s="8"/>
      <c r="J76" s="8">
        <f t="shared" si="4"/>
        <v>0</v>
      </c>
      <c r="K76" s="8">
        <f t="shared" si="5"/>
        <v>0</v>
      </c>
    </row>
    <row r="77" spans="2:11" x14ac:dyDescent="0.25">
      <c r="B77" s="69" t="s">
        <v>238</v>
      </c>
      <c r="C77" s="8" t="s">
        <v>93</v>
      </c>
      <c r="D77" s="29" t="s">
        <v>57</v>
      </c>
      <c r="E77" s="31">
        <v>5</v>
      </c>
      <c r="F77" s="194"/>
      <c r="G77" s="8"/>
      <c r="H77" s="8"/>
      <c r="I77" s="8"/>
      <c r="J77" s="8">
        <f t="shared" si="4"/>
        <v>0</v>
      </c>
      <c r="K77" s="8">
        <f t="shared" si="5"/>
        <v>0</v>
      </c>
    </row>
    <row r="78" spans="2:11" ht="15.75" thickBot="1" x14ac:dyDescent="0.3">
      <c r="B78" s="69" t="s">
        <v>239</v>
      </c>
      <c r="C78" s="10" t="s">
        <v>94</v>
      </c>
      <c r="D78" s="57" t="s">
        <v>57</v>
      </c>
      <c r="E78" s="58">
        <v>6</v>
      </c>
      <c r="F78" s="194"/>
      <c r="G78" s="10"/>
      <c r="H78" s="10"/>
      <c r="I78" s="10"/>
      <c r="J78" s="10">
        <f t="shared" si="4"/>
        <v>0</v>
      </c>
      <c r="K78" s="10">
        <f t="shared" si="5"/>
        <v>0</v>
      </c>
    </row>
    <row r="79" spans="2:11" ht="18.75" x14ac:dyDescent="0.25">
      <c r="B79" s="51">
        <v>10</v>
      </c>
      <c r="C79" s="53" t="s">
        <v>141</v>
      </c>
      <c r="D79" s="44"/>
      <c r="E79" s="45"/>
      <c r="F79" s="193" t="s">
        <v>78</v>
      </c>
      <c r="G79" s="12"/>
      <c r="H79" s="12"/>
      <c r="I79" s="12"/>
      <c r="J79" s="12">
        <f t="shared" si="4"/>
        <v>0</v>
      </c>
      <c r="K79" s="12">
        <f t="shared" si="5"/>
        <v>0</v>
      </c>
    </row>
    <row r="80" spans="2:11" x14ac:dyDescent="0.25">
      <c r="B80" s="8">
        <v>10.1</v>
      </c>
      <c r="C80" s="8" t="s">
        <v>241</v>
      </c>
      <c r="D80" s="29" t="s">
        <v>70</v>
      </c>
      <c r="E80" s="31">
        <v>2</v>
      </c>
      <c r="F80" s="194"/>
      <c r="G80" s="7"/>
      <c r="H80" s="7"/>
      <c r="I80" s="7"/>
      <c r="J80" s="7">
        <f t="shared" si="4"/>
        <v>0</v>
      </c>
      <c r="K80" s="7">
        <f t="shared" si="5"/>
        <v>0</v>
      </c>
    </row>
    <row r="81" spans="2:11" x14ac:dyDescent="0.25">
      <c r="B81" s="8">
        <v>10.199999999999999</v>
      </c>
      <c r="C81" s="8" t="s">
        <v>98</v>
      </c>
      <c r="D81" s="29" t="s">
        <v>70</v>
      </c>
      <c r="E81" s="31">
        <v>3</v>
      </c>
      <c r="F81" s="194"/>
      <c r="G81" s="8"/>
      <c r="H81" s="8"/>
      <c r="I81" s="8"/>
      <c r="J81" s="8">
        <f t="shared" si="4"/>
        <v>0</v>
      </c>
      <c r="K81" s="8">
        <f t="shared" si="5"/>
        <v>0</v>
      </c>
    </row>
    <row r="82" spans="2:11" ht="15.75" thickBot="1" x14ac:dyDescent="0.3">
      <c r="B82" s="14">
        <v>10.3</v>
      </c>
      <c r="C82" s="14" t="s">
        <v>99</v>
      </c>
      <c r="D82" s="43" t="s">
        <v>70</v>
      </c>
      <c r="E82" s="42">
        <v>4</v>
      </c>
      <c r="F82" s="197"/>
      <c r="G82" s="14"/>
      <c r="H82" s="14"/>
      <c r="I82" s="14"/>
      <c r="J82" s="14">
        <f t="shared" si="4"/>
        <v>0</v>
      </c>
      <c r="K82" s="14">
        <f t="shared" si="5"/>
        <v>0</v>
      </c>
    </row>
    <row r="83" spans="2:11" ht="18.75" x14ac:dyDescent="0.25">
      <c r="B83" s="51">
        <v>11</v>
      </c>
      <c r="C83" s="53" t="s">
        <v>242</v>
      </c>
      <c r="D83" s="44"/>
      <c r="E83" s="45"/>
      <c r="F83" s="193" t="s">
        <v>78</v>
      </c>
      <c r="G83" s="12"/>
      <c r="H83" s="12"/>
      <c r="I83" s="12"/>
      <c r="J83" s="12">
        <f t="shared" si="4"/>
        <v>0</v>
      </c>
      <c r="K83" s="12">
        <f t="shared" si="5"/>
        <v>0</v>
      </c>
    </row>
    <row r="84" spans="2:11" x14ac:dyDescent="0.25">
      <c r="B84" s="8">
        <v>11.1</v>
      </c>
      <c r="C84" s="8" t="s">
        <v>243</v>
      </c>
      <c r="D84" s="29" t="s">
        <v>70</v>
      </c>
      <c r="E84" s="31">
        <v>1</v>
      </c>
      <c r="F84" s="194"/>
      <c r="G84" s="8"/>
      <c r="H84" s="8"/>
      <c r="I84" s="8"/>
      <c r="J84" s="8">
        <f t="shared" si="4"/>
        <v>0</v>
      </c>
      <c r="K84" s="8">
        <f t="shared" si="5"/>
        <v>0</v>
      </c>
    </row>
    <row r="85" spans="2:11" ht="15.75" thickBot="1" x14ac:dyDescent="0.3">
      <c r="B85" s="14">
        <v>11.2</v>
      </c>
      <c r="C85" s="14" t="s">
        <v>244</v>
      </c>
      <c r="D85" s="43" t="s">
        <v>70</v>
      </c>
      <c r="E85" s="42">
        <v>1</v>
      </c>
      <c r="F85" s="197"/>
      <c r="G85" s="14"/>
      <c r="H85" s="14"/>
      <c r="I85" s="14"/>
      <c r="J85" s="14">
        <f t="shared" si="4"/>
        <v>0</v>
      </c>
      <c r="K85" s="14">
        <f t="shared" si="5"/>
        <v>0</v>
      </c>
    </row>
    <row r="86" spans="2:11" ht="15.75" thickBot="1" x14ac:dyDescent="0.3">
      <c r="B86" s="13"/>
      <c r="C86" s="13"/>
      <c r="D86" s="48"/>
      <c r="E86" s="49"/>
      <c r="F86" s="13"/>
      <c r="G86" s="13"/>
    </row>
    <row r="87" spans="2:11" ht="19.5" thickBot="1" x14ac:dyDescent="0.35">
      <c r="B87" s="192" t="s">
        <v>331</v>
      </c>
      <c r="C87" s="192"/>
      <c r="D87" s="192"/>
      <c r="E87" s="192"/>
      <c r="F87" s="192"/>
      <c r="G87" s="192"/>
      <c r="H87" s="192"/>
      <c r="I87" s="192"/>
      <c r="J87" s="192"/>
      <c r="K87" s="117">
        <f>SUM(K6:K85)</f>
        <v>0</v>
      </c>
    </row>
  </sheetData>
  <mergeCells count="19">
    <mergeCell ref="B87:J87"/>
    <mergeCell ref="B42:B47"/>
    <mergeCell ref="F42:F47"/>
    <mergeCell ref="B48:B50"/>
    <mergeCell ref="F51:F53"/>
    <mergeCell ref="B2:K2"/>
    <mergeCell ref="F83:F85"/>
    <mergeCell ref="F71:F73"/>
    <mergeCell ref="F74:F78"/>
    <mergeCell ref="F79:F82"/>
    <mergeCell ref="F55:F70"/>
    <mergeCell ref="B29:B34"/>
    <mergeCell ref="F29:F34"/>
    <mergeCell ref="B35:B40"/>
    <mergeCell ref="F35:F40"/>
    <mergeCell ref="B6:B28"/>
    <mergeCell ref="D6:D28"/>
    <mergeCell ref="E6:E28"/>
    <mergeCell ref="F6:F28"/>
  </mergeCells>
  <phoneticPr fontId="4" type="noConversion"/>
  <pageMargins left="0.7" right="0.7" top="0.75" bottom="0.75" header="0.3" footer="0.3"/>
  <pageSetup paperSize="9" scale="5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view="pageBreakPreview" zoomScale="60" zoomScaleNormal="85" workbookViewId="0">
      <selection activeCell="F4" sqref="F4"/>
    </sheetView>
  </sheetViews>
  <sheetFormatPr defaultRowHeight="15" x14ac:dyDescent="0.25"/>
  <cols>
    <col min="3" max="3" width="81" bestFit="1" customWidth="1"/>
    <col min="4" max="4" width="8.5703125" style="33" customWidth="1"/>
    <col min="5" max="5" width="9" style="30"/>
    <col min="6" max="6" width="27.7109375" bestFit="1" customWidth="1"/>
    <col min="7" max="7" width="28.42578125" hidden="1" customWidth="1"/>
    <col min="11" max="11" width="14.140625" bestFit="1" customWidth="1"/>
    <col min="12" max="12" width="5.5703125" customWidth="1"/>
    <col min="16" max="16" width="9.7109375" bestFit="1" customWidth="1"/>
    <col min="17" max="17" width="10.7109375" bestFit="1" customWidth="1"/>
  </cols>
  <sheetData>
    <row r="1" spans="2:17" ht="15.75" thickBot="1" x14ac:dyDescent="0.3"/>
    <row r="2" spans="2:17" ht="39.6" customHeight="1" thickBot="1" x14ac:dyDescent="0.3">
      <c r="B2" s="187" t="s">
        <v>80</v>
      </c>
      <c r="C2" s="188"/>
      <c r="D2" s="188"/>
      <c r="E2" s="188"/>
      <c r="F2" s="188"/>
      <c r="G2" s="188"/>
      <c r="H2" s="188"/>
      <c r="I2" s="188"/>
      <c r="J2" s="188"/>
      <c r="K2" s="189"/>
    </row>
    <row r="3" spans="2:17" ht="15.75" thickBot="1" x14ac:dyDescent="0.3">
      <c r="C3" s="9"/>
    </row>
    <row r="4" spans="2:17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115" t="s">
        <v>2</v>
      </c>
      <c r="K4" s="115" t="s">
        <v>318</v>
      </c>
    </row>
    <row r="5" spans="2:17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116" t="s">
        <v>334</v>
      </c>
      <c r="K5" s="116" t="s">
        <v>334</v>
      </c>
    </row>
    <row r="6" spans="2:17" ht="15.75" x14ac:dyDescent="0.25">
      <c r="B6" s="195">
        <v>1</v>
      </c>
      <c r="C6" s="56" t="s">
        <v>50</v>
      </c>
      <c r="D6" s="92"/>
      <c r="E6" s="21"/>
      <c r="F6" s="193" t="s">
        <v>49</v>
      </c>
      <c r="G6" s="16"/>
      <c r="H6" s="16"/>
      <c r="I6" s="16"/>
      <c r="J6" s="16"/>
      <c r="K6" s="16"/>
    </row>
    <row r="7" spans="2:17" x14ac:dyDescent="0.25">
      <c r="B7" s="196"/>
      <c r="C7" t="s">
        <v>42</v>
      </c>
      <c r="D7" s="93"/>
      <c r="E7" s="22"/>
      <c r="F7" s="194"/>
      <c r="G7" s="11"/>
      <c r="H7" s="11"/>
      <c r="I7" s="11"/>
      <c r="J7" s="11"/>
      <c r="K7" s="11"/>
    </row>
    <row r="8" spans="2:17" x14ac:dyDescent="0.25">
      <c r="B8" s="196"/>
      <c r="C8" t="s">
        <v>43</v>
      </c>
      <c r="D8" s="93" t="s">
        <v>46</v>
      </c>
      <c r="E8" s="22">
        <v>1</v>
      </c>
      <c r="F8" s="194"/>
      <c r="G8" s="11"/>
      <c r="H8" s="11"/>
      <c r="I8" s="11"/>
      <c r="J8" s="11">
        <f>+I8+H8</f>
        <v>0</v>
      </c>
      <c r="K8" s="11">
        <f>+J8*E8</f>
        <v>0</v>
      </c>
    </row>
    <row r="9" spans="2:17" x14ac:dyDescent="0.25">
      <c r="B9" s="196"/>
      <c r="C9" t="s">
        <v>44</v>
      </c>
      <c r="D9" s="93"/>
      <c r="E9" s="22"/>
      <c r="F9" s="194"/>
      <c r="G9" s="11"/>
      <c r="H9" s="11"/>
      <c r="I9" s="11"/>
      <c r="J9" s="11"/>
      <c r="K9" s="11"/>
    </row>
    <row r="10" spans="2:17" ht="15.75" thickBot="1" x14ac:dyDescent="0.3">
      <c r="B10" s="198"/>
      <c r="C10" s="19" t="s">
        <v>45</v>
      </c>
      <c r="D10" s="94"/>
      <c r="E10" s="23"/>
      <c r="F10" s="197"/>
      <c r="G10" s="15"/>
      <c r="H10" s="15"/>
      <c r="I10" s="15"/>
      <c r="J10" s="15"/>
      <c r="K10" s="15"/>
    </row>
    <row r="11" spans="2:17" ht="15.75" x14ac:dyDescent="0.25">
      <c r="B11" s="195">
        <v>2</v>
      </c>
      <c r="C11" s="56" t="s">
        <v>50</v>
      </c>
      <c r="D11" s="92"/>
      <c r="E11" s="21"/>
      <c r="F11" s="193" t="s">
        <v>49</v>
      </c>
      <c r="G11" s="16"/>
      <c r="H11" s="16"/>
      <c r="I11" s="16"/>
      <c r="J11" s="16"/>
      <c r="K11" s="16"/>
      <c r="N11" s="118"/>
      <c r="O11" s="118"/>
      <c r="P11" s="119"/>
      <c r="Q11" s="120"/>
    </row>
    <row r="12" spans="2:17" x14ac:dyDescent="0.25">
      <c r="B12" s="196"/>
      <c r="C12" t="s">
        <v>81</v>
      </c>
      <c r="D12" s="93"/>
      <c r="E12" s="22"/>
      <c r="F12" s="194"/>
      <c r="G12" s="11"/>
      <c r="H12" s="11"/>
      <c r="I12" s="11"/>
      <c r="J12" s="11"/>
      <c r="K12" s="11"/>
      <c r="N12" s="118"/>
      <c r="O12" s="118"/>
      <c r="P12" s="119"/>
      <c r="Q12" s="120"/>
    </row>
    <row r="13" spans="2:17" x14ac:dyDescent="0.25">
      <c r="B13" s="196"/>
      <c r="C13" t="s">
        <v>82</v>
      </c>
      <c r="D13" s="93" t="s">
        <v>46</v>
      </c>
      <c r="E13" s="22">
        <v>2</v>
      </c>
      <c r="F13" s="194"/>
      <c r="G13" s="11"/>
      <c r="H13" s="11"/>
      <c r="I13" s="11"/>
      <c r="J13" s="11">
        <f>+I13+H13</f>
        <v>0</v>
      </c>
      <c r="K13" s="11">
        <f>+J13*E13</f>
        <v>0</v>
      </c>
      <c r="N13" s="118"/>
      <c r="O13" s="118"/>
      <c r="P13" s="119"/>
      <c r="Q13" s="120"/>
    </row>
    <row r="14" spans="2:17" x14ac:dyDescent="0.25">
      <c r="B14" s="196"/>
      <c r="C14" t="s">
        <v>85</v>
      </c>
      <c r="D14" s="93"/>
      <c r="E14" s="22"/>
      <c r="F14" s="194"/>
      <c r="G14" s="11"/>
      <c r="H14" s="11"/>
      <c r="I14" s="11"/>
      <c r="J14" s="11"/>
      <c r="K14" s="11"/>
      <c r="N14" s="118"/>
      <c r="O14" s="118"/>
      <c r="P14" s="119"/>
      <c r="Q14" s="120"/>
    </row>
    <row r="15" spans="2:17" x14ac:dyDescent="0.25">
      <c r="B15" s="196"/>
      <c r="C15" t="s">
        <v>86</v>
      </c>
      <c r="D15" s="93"/>
      <c r="E15" s="22"/>
      <c r="F15" s="194"/>
      <c r="G15" s="11"/>
      <c r="H15" s="11"/>
      <c r="I15" s="11"/>
      <c r="J15" s="11"/>
      <c r="K15" s="11"/>
      <c r="N15" s="118"/>
      <c r="O15" s="118"/>
      <c r="P15" s="119"/>
      <c r="Q15" s="120"/>
    </row>
    <row r="16" spans="2:17" ht="15.75" thickBot="1" x14ac:dyDescent="0.3">
      <c r="B16" s="198"/>
      <c r="C16" s="19" t="s">
        <v>313</v>
      </c>
      <c r="D16" s="94"/>
      <c r="E16" s="23"/>
      <c r="F16" s="197"/>
      <c r="G16" s="15"/>
      <c r="H16" s="15"/>
      <c r="I16" s="15"/>
      <c r="J16" s="15"/>
      <c r="K16" s="15"/>
      <c r="N16" s="118"/>
      <c r="O16" s="118"/>
      <c r="P16" s="119"/>
      <c r="Q16" s="120"/>
    </row>
    <row r="17" spans="2:17" ht="15.75" x14ac:dyDescent="0.25">
      <c r="B17" s="195">
        <v>3</v>
      </c>
      <c r="C17" s="56" t="s">
        <v>312</v>
      </c>
      <c r="D17" s="92"/>
      <c r="E17" s="21"/>
      <c r="F17" s="193" t="s">
        <v>49</v>
      </c>
      <c r="G17" s="16"/>
      <c r="H17" s="16"/>
      <c r="I17" s="16"/>
      <c r="J17" s="16"/>
      <c r="K17" s="16"/>
      <c r="N17" s="118"/>
      <c r="O17" s="118"/>
      <c r="P17" s="119"/>
      <c r="Q17" s="120"/>
    </row>
    <row r="18" spans="2:17" x14ac:dyDescent="0.25">
      <c r="B18" s="196"/>
      <c r="C18" t="s">
        <v>83</v>
      </c>
      <c r="D18" s="93"/>
      <c r="E18" s="22"/>
      <c r="F18" s="194"/>
      <c r="G18" s="11"/>
      <c r="H18" s="11"/>
      <c r="I18" s="11"/>
      <c r="J18" s="11"/>
      <c r="K18" s="11"/>
      <c r="N18" s="118"/>
      <c r="O18" s="118"/>
      <c r="P18" s="119"/>
      <c r="Q18" s="120"/>
    </row>
    <row r="19" spans="2:17" x14ac:dyDescent="0.25">
      <c r="B19" s="196"/>
      <c r="C19" t="s">
        <v>84</v>
      </c>
      <c r="D19" s="93" t="s">
        <v>46</v>
      </c>
      <c r="E19" s="22">
        <v>1</v>
      </c>
      <c r="F19" s="194"/>
      <c r="G19" s="11"/>
      <c r="H19" s="11"/>
      <c r="I19" s="11"/>
      <c r="J19" s="11">
        <f>+I19+H19</f>
        <v>0</v>
      </c>
      <c r="K19" s="11">
        <f>+J19*E19</f>
        <v>0</v>
      </c>
      <c r="N19" s="118"/>
      <c r="O19" s="118"/>
      <c r="P19" s="119"/>
      <c r="Q19" s="120"/>
    </row>
    <row r="20" spans="2:17" x14ac:dyDescent="0.25">
      <c r="B20" s="196"/>
      <c r="C20" t="s">
        <v>88</v>
      </c>
      <c r="D20" s="93"/>
      <c r="E20" s="22"/>
      <c r="F20" s="194"/>
      <c r="G20" s="11"/>
      <c r="H20" s="11"/>
      <c r="I20" s="11"/>
      <c r="J20" s="11"/>
      <c r="K20" s="11"/>
      <c r="N20" s="118"/>
      <c r="O20" s="118"/>
      <c r="P20" s="119"/>
      <c r="Q20" s="120"/>
    </row>
    <row r="21" spans="2:17" x14ac:dyDescent="0.25">
      <c r="B21" s="196"/>
      <c r="C21" t="s">
        <v>87</v>
      </c>
      <c r="D21" s="93"/>
      <c r="E21" s="22"/>
      <c r="F21" s="194"/>
      <c r="G21" s="11"/>
      <c r="H21" s="11"/>
      <c r="I21" s="11"/>
      <c r="J21" s="11"/>
      <c r="K21" s="11"/>
      <c r="N21" s="118"/>
      <c r="O21" s="118"/>
      <c r="P21" s="119"/>
      <c r="Q21" s="120"/>
    </row>
    <row r="22" spans="2:17" ht="15.75" thickBot="1" x14ac:dyDescent="0.3">
      <c r="B22" s="198"/>
      <c r="C22" s="19" t="s">
        <v>313</v>
      </c>
      <c r="D22" s="94"/>
      <c r="E22" s="23"/>
      <c r="F22" s="197"/>
      <c r="G22" s="15"/>
      <c r="H22" s="15"/>
      <c r="I22" s="15"/>
      <c r="J22" s="15"/>
      <c r="K22" s="15"/>
    </row>
    <row r="23" spans="2:17" ht="18.75" x14ac:dyDescent="0.25">
      <c r="B23" s="91" t="s">
        <v>335</v>
      </c>
      <c r="C23" s="56" t="s">
        <v>336</v>
      </c>
      <c r="D23" s="93"/>
      <c r="E23" s="22"/>
      <c r="F23" s="90"/>
      <c r="G23" s="11"/>
      <c r="H23" s="11"/>
      <c r="I23" s="11"/>
      <c r="J23" s="11"/>
      <c r="K23" s="11"/>
    </row>
    <row r="24" spans="2:17" ht="18.75" x14ac:dyDescent="0.25">
      <c r="B24" s="121" t="s">
        <v>337</v>
      </c>
      <c r="C24" s="122" t="s">
        <v>338</v>
      </c>
      <c r="D24" s="29" t="s">
        <v>46</v>
      </c>
      <c r="E24" s="31">
        <v>1</v>
      </c>
      <c r="F24" s="123"/>
      <c r="G24" s="8"/>
      <c r="H24" s="8"/>
      <c r="I24" s="8"/>
      <c r="J24" s="8">
        <f>+I24+H24</f>
        <v>0</v>
      </c>
      <c r="K24" s="8">
        <f>+J24*E24</f>
        <v>0</v>
      </c>
    </row>
    <row r="25" spans="2:17" ht="18.75" x14ac:dyDescent="0.25">
      <c r="B25" s="121" t="s">
        <v>339</v>
      </c>
      <c r="C25" s="122" t="s">
        <v>340</v>
      </c>
      <c r="D25" s="29" t="s">
        <v>46</v>
      </c>
      <c r="E25" s="31">
        <v>1</v>
      </c>
      <c r="F25" s="123"/>
      <c r="G25" s="8"/>
      <c r="H25" s="8"/>
      <c r="I25" s="8"/>
      <c r="J25" s="8">
        <f>+I25+H25</f>
        <v>0</v>
      </c>
      <c r="K25" s="8">
        <f>+J25*E25</f>
        <v>0</v>
      </c>
    </row>
    <row r="26" spans="2:17" ht="18.75" x14ac:dyDescent="0.25">
      <c r="B26" s="50">
        <v>4</v>
      </c>
      <c r="C26" s="55" t="s">
        <v>51</v>
      </c>
      <c r="D26" s="39"/>
      <c r="E26" s="40"/>
      <c r="F26" s="37"/>
      <c r="G26" s="37"/>
      <c r="H26" s="37"/>
      <c r="I26" s="37"/>
      <c r="J26" s="37"/>
      <c r="K26" s="37"/>
    </row>
    <row r="27" spans="2:17" x14ac:dyDescent="0.25">
      <c r="B27" s="8"/>
      <c r="C27" s="41" t="s">
        <v>72</v>
      </c>
      <c r="D27" s="47"/>
      <c r="E27" s="31"/>
      <c r="F27" s="199" t="s">
        <v>79</v>
      </c>
      <c r="G27" s="8"/>
      <c r="H27" s="8"/>
      <c r="I27" s="8"/>
      <c r="J27" s="8"/>
      <c r="K27" s="8"/>
    </row>
    <row r="28" spans="2:17" x14ac:dyDescent="0.25">
      <c r="B28" s="31">
        <v>4.0999999999999996</v>
      </c>
      <c r="C28" s="17" t="s">
        <v>52</v>
      </c>
      <c r="D28" s="29" t="s">
        <v>56</v>
      </c>
      <c r="E28" s="31">
        <v>5.5</v>
      </c>
      <c r="F28" s="194"/>
      <c r="G28" s="8"/>
      <c r="H28" s="8"/>
      <c r="I28" s="8"/>
      <c r="J28" s="8">
        <f t="shared" ref="J28:J38" si="0">+I28+H28</f>
        <v>0</v>
      </c>
      <c r="K28" s="8">
        <f>+J28*E28</f>
        <v>0</v>
      </c>
    </row>
    <row r="29" spans="2:17" x14ac:dyDescent="0.25">
      <c r="B29" s="31">
        <v>4.2</v>
      </c>
      <c r="C29" s="17" t="s">
        <v>53</v>
      </c>
      <c r="D29" s="29" t="s">
        <v>56</v>
      </c>
      <c r="E29" s="31">
        <v>52</v>
      </c>
      <c r="F29" s="194"/>
      <c r="G29" s="8"/>
      <c r="H29" s="8"/>
      <c r="I29" s="8"/>
      <c r="J29" s="8">
        <f t="shared" si="0"/>
        <v>0</v>
      </c>
      <c r="K29" s="8">
        <f>+J29*E29</f>
        <v>0</v>
      </c>
    </row>
    <row r="30" spans="2:17" x14ac:dyDescent="0.25">
      <c r="B30" s="31">
        <v>4.3</v>
      </c>
      <c r="C30" s="17" t="s">
        <v>54</v>
      </c>
      <c r="D30" s="29" t="s">
        <v>56</v>
      </c>
      <c r="E30" s="31">
        <v>37</v>
      </c>
      <c r="F30" s="194"/>
      <c r="G30" s="8"/>
      <c r="H30" s="8"/>
      <c r="I30" s="8"/>
      <c r="J30" s="8">
        <f t="shared" si="0"/>
        <v>0</v>
      </c>
      <c r="K30" s="8">
        <f>+J30*E30</f>
        <v>0</v>
      </c>
    </row>
    <row r="31" spans="2:17" x14ac:dyDescent="0.25">
      <c r="B31" s="31">
        <v>4.4000000000000004</v>
      </c>
      <c r="C31" s="17" t="s">
        <v>55</v>
      </c>
      <c r="D31" s="29" t="s">
        <v>56</v>
      </c>
      <c r="E31" s="31">
        <v>3</v>
      </c>
      <c r="F31" s="194"/>
      <c r="G31" s="8"/>
      <c r="H31" s="8"/>
      <c r="I31" s="8"/>
      <c r="J31" s="8">
        <f t="shared" si="0"/>
        <v>0</v>
      </c>
      <c r="K31" s="8">
        <f>+J31*E31</f>
        <v>0</v>
      </c>
    </row>
    <row r="32" spans="2:17" x14ac:dyDescent="0.25">
      <c r="B32" s="31">
        <v>4.5</v>
      </c>
      <c r="C32" s="17" t="s">
        <v>59</v>
      </c>
      <c r="D32" s="29" t="s">
        <v>56</v>
      </c>
      <c r="E32" s="31">
        <v>110</v>
      </c>
      <c r="F32" s="194"/>
      <c r="G32" s="8"/>
      <c r="H32" s="8"/>
      <c r="I32" s="8"/>
      <c r="J32" s="8">
        <f t="shared" si="0"/>
        <v>0</v>
      </c>
      <c r="K32" s="8">
        <f>+J32*E32</f>
        <v>0</v>
      </c>
    </row>
    <row r="33" spans="2:11" x14ac:dyDescent="0.25">
      <c r="B33" s="31"/>
      <c r="C33" s="41" t="s">
        <v>101</v>
      </c>
      <c r="D33" s="47"/>
      <c r="E33" s="31"/>
      <c r="F33" s="194"/>
      <c r="G33" s="8"/>
      <c r="H33" s="8"/>
      <c r="I33" s="8"/>
      <c r="J33" s="8"/>
      <c r="K33" s="8"/>
    </row>
    <row r="34" spans="2:11" x14ac:dyDescent="0.25">
      <c r="B34" s="31">
        <v>4.5999999999999996</v>
      </c>
      <c r="C34" s="17" t="s">
        <v>89</v>
      </c>
      <c r="D34" s="29" t="s">
        <v>57</v>
      </c>
      <c r="E34" s="31">
        <v>1</v>
      </c>
      <c r="F34" s="194"/>
      <c r="G34" s="8"/>
      <c r="H34" s="8"/>
      <c r="I34" s="8"/>
      <c r="J34" s="8">
        <f t="shared" si="0"/>
        <v>0</v>
      </c>
      <c r="K34" s="8">
        <f>+J34*E34</f>
        <v>0</v>
      </c>
    </row>
    <row r="35" spans="2:11" x14ac:dyDescent="0.25">
      <c r="B35" s="31">
        <v>4.7</v>
      </c>
      <c r="C35" s="17" t="s">
        <v>65</v>
      </c>
      <c r="D35" s="29" t="s">
        <v>57</v>
      </c>
      <c r="E35" s="31">
        <f>8.5+2</f>
        <v>10.5</v>
      </c>
      <c r="F35" s="194"/>
      <c r="G35" s="8"/>
      <c r="H35" s="8"/>
      <c r="I35" s="8"/>
      <c r="J35" s="8">
        <f t="shared" si="0"/>
        <v>0</v>
      </c>
      <c r="K35" s="8">
        <f>+J35*E35</f>
        <v>0</v>
      </c>
    </row>
    <row r="36" spans="2:11" x14ac:dyDescent="0.25">
      <c r="B36" s="31">
        <v>4.8</v>
      </c>
      <c r="C36" s="17" t="s">
        <v>90</v>
      </c>
      <c r="D36" s="29" t="s">
        <v>57</v>
      </c>
      <c r="E36" s="31">
        <v>17.5</v>
      </c>
      <c r="F36" s="194"/>
      <c r="G36" s="8"/>
      <c r="H36" s="8"/>
      <c r="I36" s="8"/>
      <c r="J36" s="8">
        <f t="shared" si="0"/>
        <v>0</v>
      </c>
      <c r="K36" s="8">
        <f>+J36*E36</f>
        <v>0</v>
      </c>
    </row>
    <row r="37" spans="2:11" x14ac:dyDescent="0.25">
      <c r="B37" s="31">
        <v>4.9000000000000004</v>
      </c>
      <c r="C37" s="17" t="s">
        <v>67</v>
      </c>
      <c r="D37" s="29" t="s">
        <v>57</v>
      </c>
      <c r="E37" s="31">
        <v>7</v>
      </c>
      <c r="F37" s="194"/>
      <c r="G37" s="8"/>
      <c r="H37" s="8"/>
      <c r="I37" s="8"/>
      <c r="J37" s="8">
        <f t="shared" si="0"/>
        <v>0</v>
      </c>
      <c r="K37" s="8">
        <f>+J37*E37</f>
        <v>0</v>
      </c>
    </row>
    <row r="38" spans="2:11" ht="15.75" thickBot="1" x14ac:dyDescent="0.3">
      <c r="B38" s="124" t="s">
        <v>137</v>
      </c>
      <c r="C38" s="18" t="s">
        <v>60</v>
      </c>
      <c r="D38" s="43" t="s">
        <v>57</v>
      </c>
      <c r="E38" s="42">
        <v>3.5</v>
      </c>
      <c r="F38" s="197"/>
      <c r="G38" s="14"/>
      <c r="H38" s="14"/>
      <c r="I38" s="14"/>
      <c r="J38" s="14">
        <f t="shared" si="0"/>
        <v>0</v>
      </c>
      <c r="K38" s="14">
        <f>+J38*E38</f>
        <v>0</v>
      </c>
    </row>
    <row r="39" spans="2:11" ht="18.75" x14ac:dyDescent="0.25">
      <c r="B39" s="51">
        <v>5</v>
      </c>
      <c r="C39" s="54" t="s">
        <v>73</v>
      </c>
      <c r="D39" s="44"/>
      <c r="E39" s="45"/>
      <c r="F39" s="193" t="s">
        <v>78</v>
      </c>
      <c r="G39" s="12"/>
      <c r="H39" s="12"/>
      <c r="I39" s="12"/>
      <c r="J39" s="12"/>
      <c r="K39" s="12"/>
    </row>
    <row r="40" spans="2:11" x14ac:dyDescent="0.25">
      <c r="B40" s="29">
        <v>5.0999999999999996</v>
      </c>
      <c r="C40" s="17" t="s">
        <v>63</v>
      </c>
      <c r="D40" s="29" t="s">
        <v>70</v>
      </c>
      <c r="E40" s="31">
        <v>5</v>
      </c>
      <c r="F40" s="194"/>
      <c r="G40" s="8"/>
      <c r="H40" s="8"/>
      <c r="I40" s="8"/>
      <c r="J40" s="8">
        <f t="shared" ref="J40:J41" si="1">+I40+H40</f>
        <v>0</v>
      </c>
      <c r="K40" s="8">
        <f>+J40*E40</f>
        <v>0</v>
      </c>
    </row>
    <row r="41" spans="2:11" x14ac:dyDescent="0.25">
      <c r="B41" s="29">
        <v>5.2</v>
      </c>
      <c r="C41" s="17" t="s">
        <v>91</v>
      </c>
      <c r="D41" s="29" t="s">
        <v>70</v>
      </c>
      <c r="E41" s="31">
        <v>6</v>
      </c>
      <c r="F41" s="194"/>
      <c r="G41" s="8"/>
      <c r="H41" s="8"/>
      <c r="I41" s="8"/>
      <c r="J41" s="8">
        <f t="shared" si="1"/>
        <v>0</v>
      </c>
      <c r="K41" s="8">
        <f>+J41*E41</f>
        <v>0</v>
      </c>
    </row>
    <row r="42" spans="2:11" ht="15.75" thickBot="1" x14ac:dyDescent="0.3">
      <c r="B42" s="43"/>
      <c r="C42" s="18"/>
      <c r="D42" s="43"/>
      <c r="E42" s="42"/>
      <c r="F42" s="197"/>
      <c r="G42" s="14"/>
      <c r="H42" s="14"/>
      <c r="I42" s="14"/>
      <c r="J42" s="14"/>
      <c r="K42" s="14"/>
    </row>
    <row r="43" spans="2:11" ht="18.75" x14ac:dyDescent="0.25">
      <c r="B43" s="51">
        <v>6</v>
      </c>
      <c r="C43" s="54" t="s">
        <v>74</v>
      </c>
      <c r="D43" s="44"/>
      <c r="E43" s="45"/>
      <c r="F43" s="193" t="s">
        <v>78</v>
      </c>
      <c r="G43" s="12"/>
      <c r="H43" s="12"/>
      <c r="I43" s="12"/>
      <c r="J43" s="12"/>
      <c r="K43" s="12"/>
    </row>
    <row r="44" spans="2:11" ht="15.75" thickBot="1" x14ac:dyDescent="0.3">
      <c r="B44" s="43">
        <v>6.1</v>
      </c>
      <c r="C44" s="18" t="s">
        <v>75</v>
      </c>
      <c r="D44" s="43" t="s">
        <v>70</v>
      </c>
      <c r="E44" s="42">
        <v>1</v>
      </c>
      <c r="F44" s="197"/>
      <c r="G44" s="14"/>
      <c r="H44" s="14"/>
      <c r="I44" s="14"/>
      <c r="J44" s="14">
        <f>+I44+H44</f>
        <v>0</v>
      </c>
      <c r="K44" s="14">
        <f>+J44*E44</f>
        <v>0</v>
      </c>
    </row>
    <row r="45" spans="2:11" ht="18.75" x14ac:dyDescent="0.3">
      <c r="B45" s="52">
        <v>7</v>
      </c>
      <c r="C45" s="53" t="s">
        <v>97</v>
      </c>
      <c r="D45" s="44"/>
      <c r="E45" s="45"/>
      <c r="F45" s="193" t="s">
        <v>100</v>
      </c>
      <c r="G45" s="12"/>
      <c r="H45" s="12"/>
      <c r="I45" s="12"/>
      <c r="J45" s="12"/>
      <c r="K45" s="12"/>
    </row>
    <row r="46" spans="2:11" x14ac:dyDescent="0.25">
      <c r="B46" s="8">
        <v>7.1</v>
      </c>
      <c r="C46" s="8" t="s">
        <v>61</v>
      </c>
      <c r="D46" s="29" t="s">
        <v>57</v>
      </c>
      <c r="E46" s="31">
        <v>3</v>
      </c>
      <c r="F46" s="194"/>
      <c r="G46" s="8"/>
      <c r="H46" s="8"/>
      <c r="I46" s="8"/>
      <c r="J46" s="8">
        <f t="shared" ref="J46:J52" si="2">+I46+H46</f>
        <v>0</v>
      </c>
      <c r="K46" s="8">
        <f t="shared" ref="K46:K52" si="3">+J46*E46</f>
        <v>0</v>
      </c>
    </row>
    <row r="47" spans="2:11" x14ac:dyDescent="0.25">
      <c r="B47" s="8">
        <v>7.2</v>
      </c>
      <c r="C47" s="8" t="s">
        <v>92</v>
      </c>
      <c r="D47" s="29" t="s">
        <v>57</v>
      </c>
      <c r="E47" s="31">
        <v>4</v>
      </c>
      <c r="F47" s="194"/>
      <c r="G47" s="8"/>
      <c r="H47" s="8"/>
      <c r="I47" s="8"/>
      <c r="J47" s="8">
        <f t="shared" si="2"/>
        <v>0</v>
      </c>
      <c r="K47" s="8">
        <f t="shared" si="3"/>
        <v>0</v>
      </c>
    </row>
    <row r="48" spans="2:11" x14ac:dyDescent="0.25">
      <c r="B48" s="8">
        <v>7.3</v>
      </c>
      <c r="C48" s="8" t="s">
        <v>93</v>
      </c>
      <c r="D48" s="29" t="s">
        <v>57</v>
      </c>
      <c r="E48" s="31">
        <v>10</v>
      </c>
      <c r="F48" s="194"/>
      <c r="G48" s="8"/>
      <c r="H48" s="8"/>
      <c r="I48" s="8"/>
      <c r="J48" s="8">
        <f t="shared" si="2"/>
        <v>0</v>
      </c>
      <c r="K48" s="8">
        <f t="shared" si="3"/>
        <v>0</v>
      </c>
    </row>
    <row r="49" spans="2:11" ht="15.75" thickBot="1" x14ac:dyDescent="0.3">
      <c r="B49" s="10">
        <v>7.4</v>
      </c>
      <c r="C49" s="10" t="s">
        <v>94</v>
      </c>
      <c r="D49" s="57" t="s">
        <v>57</v>
      </c>
      <c r="E49" s="58">
        <v>8</v>
      </c>
      <c r="F49" s="194"/>
      <c r="G49" s="10"/>
      <c r="H49" s="10"/>
      <c r="I49" s="10"/>
      <c r="J49" s="10">
        <f t="shared" si="2"/>
        <v>0</v>
      </c>
      <c r="K49" s="10">
        <f t="shared" si="3"/>
        <v>0</v>
      </c>
    </row>
    <row r="50" spans="2:11" ht="18.75" x14ac:dyDescent="0.25">
      <c r="B50" s="51">
        <v>8</v>
      </c>
      <c r="C50" s="53" t="s">
        <v>141</v>
      </c>
      <c r="D50" s="44"/>
      <c r="E50" s="45"/>
      <c r="F50" s="193" t="s">
        <v>78</v>
      </c>
      <c r="G50" s="12"/>
      <c r="H50" s="12"/>
      <c r="I50" s="12"/>
      <c r="J50" s="12">
        <f t="shared" si="2"/>
        <v>0</v>
      </c>
      <c r="K50" s="12">
        <f t="shared" si="3"/>
        <v>0</v>
      </c>
    </row>
    <row r="51" spans="2:11" x14ac:dyDescent="0.25">
      <c r="B51" s="8">
        <v>8.1</v>
      </c>
      <c r="C51" s="8" t="s">
        <v>98</v>
      </c>
      <c r="D51" s="29" t="s">
        <v>70</v>
      </c>
      <c r="E51" s="31">
        <v>7</v>
      </c>
      <c r="F51" s="194"/>
      <c r="G51" s="8"/>
      <c r="H51" s="8"/>
      <c r="I51" s="8"/>
      <c r="J51" s="8">
        <f t="shared" si="2"/>
        <v>0</v>
      </c>
      <c r="K51" s="8">
        <f t="shared" si="3"/>
        <v>0</v>
      </c>
    </row>
    <row r="52" spans="2:11" ht="15.75" thickBot="1" x14ac:dyDescent="0.3">
      <c r="B52" s="14">
        <v>8.1999999999999993</v>
      </c>
      <c r="C52" s="14" t="s">
        <v>99</v>
      </c>
      <c r="D52" s="43" t="s">
        <v>70</v>
      </c>
      <c r="E52" s="42">
        <v>4</v>
      </c>
      <c r="F52" s="197"/>
      <c r="G52" s="14"/>
      <c r="H52" s="14"/>
      <c r="I52" s="14"/>
      <c r="J52" s="14">
        <f t="shared" si="2"/>
        <v>0</v>
      </c>
      <c r="K52" s="14">
        <f t="shared" si="3"/>
        <v>0</v>
      </c>
    </row>
    <row r="53" spans="2:11" ht="18.75" x14ac:dyDescent="0.25">
      <c r="B53" s="51">
        <v>9</v>
      </c>
      <c r="C53" s="53" t="s">
        <v>142</v>
      </c>
      <c r="D53" s="44"/>
      <c r="E53" s="45"/>
      <c r="F53" s="193" t="s">
        <v>78</v>
      </c>
      <c r="G53" s="12"/>
      <c r="H53" s="12"/>
      <c r="I53" s="12"/>
      <c r="J53" s="12"/>
      <c r="K53" s="12"/>
    </row>
    <row r="54" spans="2:11" x14ac:dyDescent="0.25">
      <c r="B54" s="8"/>
      <c r="C54" s="8" t="s">
        <v>61</v>
      </c>
      <c r="D54" s="29" t="s">
        <v>70</v>
      </c>
      <c r="E54" s="31">
        <v>5</v>
      </c>
      <c r="F54" s="194"/>
      <c r="G54" s="8"/>
      <c r="H54" s="8"/>
      <c r="I54" s="8"/>
      <c r="J54" s="8">
        <f t="shared" ref="J54:J55" si="4">+I54+H54</f>
        <v>0</v>
      </c>
      <c r="K54" s="8">
        <f>+J54*E54</f>
        <v>0</v>
      </c>
    </row>
    <row r="55" spans="2:11" ht="15.75" thickBot="1" x14ac:dyDescent="0.3">
      <c r="B55" s="14"/>
      <c r="C55" s="14" t="s">
        <v>92</v>
      </c>
      <c r="D55" s="43" t="s">
        <v>70</v>
      </c>
      <c r="E55" s="42">
        <v>6</v>
      </c>
      <c r="F55" s="197"/>
      <c r="G55" s="14"/>
      <c r="H55" s="14"/>
      <c r="I55" s="14"/>
      <c r="J55" s="14">
        <f t="shared" si="4"/>
        <v>0</v>
      </c>
      <c r="K55" s="14">
        <f>+J55*E55</f>
        <v>0</v>
      </c>
    </row>
    <row r="56" spans="2:11" ht="18.75" x14ac:dyDescent="0.25">
      <c r="B56" s="51">
        <v>10</v>
      </c>
      <c r="C56" s="46" t="s">
        <v>95</v>
      </c>
      <c r="D56" s="44"/>
      <c r="E56" s="45"/>
      <c r="F56" s="209" t="s">
        <v>78</v>
      </c>
      <c r="G56" s="12"/>
      <c r="H56" s="12"/>
      <c r="I56" s="12"/>
      <c r="J56" s="12"/>
      <c r="K56" s="12"/>
    </row>
    <row r="57" spans="2:11" x14ac:dyDescent="0.25">
      <c r="B57" s="29">
        <v>10.1</v>
      </c>
      <c r="C57" s="17" t="s">
        <v>96</v>
      </c>
      <c r="D57" s="29" t="s">
        <v>70</v>
      </c>
      <c r="E57" s="31">
        <v>1</v>
      </c>
      <c r="F57" s="206"/>
      <c r="G57" s="8"/>
      <c r="H57" s="8"/>
      <c r="I57" s="8"/>
      <c r="J57" s="8">
        <f>+I57+H57</f>
        <v>0</v>
      </c>
      <c r="K57" s="8">
        <f>+J57*E57</f>
        <v>0</v>
      </c>
    </row>
    <row r="58" spans="2:11" x14ac:dyDescent="0.25">
      <c r="B58" s="29">
        <v>10.199999999999999</v>
      </c>
      <c r="C58" s="17" t="s">
        <v>341</v>
      </c>
      <c r="D58" s="29" t="s">
        <v>70</v>
      </c>
      <c r="E58" s="31">
        <v>1</v>
      </c>
      <c r="F58" s="125"/>
      <c r="G58" s="8"/>
      <c r="H58" s="8"/>
      <c r="I58" s="8"/>
      <c r="J58" s="8">
        <f t="shared" ref="J58:J60" si="5">+I58+H58</f>
        <v>0</v>
      </c>
      <c r="K58" s="8">
        <f>+J58*E58</f>
        <v>0</v>
      </c>
    </row>
    <row r="59" spans="2:11" x14ac:dyDescent="0.25">
      <c r="B59" s="29">
        <v>10.3</v>
      </c>
      <c r="C59" s="17" t="s">
        <v>342</v>
      </c>
      <c r="D59" s="29" t="s">
        <v>70</v>
      </c>
      <c r="E59" s="31">
        <v>1</v>
      </c>
      <c r="F59" s="125"/>
      <c r="G59" s="8"/>
      <c r="H59" s="8"/>
      <c r="I59" s="8"/>
      <c r="J59" s="8">
        <f t="shared" si="5"/>
        <v>0</v>
      </c>
      <c r="K59" s="8">
        <f>+J59*E59</f>
        <v>0</v>
      </c>
    </row>
    <row r="60" spans="2:11" ht="15.75" thickBot="1" x14ac:dyDescent="0.3">
      <c r="B60" s="29">
        <v>10.4</v>
      </c>
      <c r="C60" s="18" t="s">
        <v>343</v>
      </c>
      <c r="D60" s="43" t="s">
        <v>70</v>
      </c>
      <c r="E60" s="42">
        <v>1</v>
      </c>
      <c r="F60" s="126"/>
      <c r="G60" s="14"/>
      <c r="H60" s="14"/>
      <c r="I60" s="14"/>
      <c r="J60" s="14">
        <f t="shared" si="5"/>
        <v>0</v>
      </c>
      <c r="K60" s="14">
        <f>+J60*E60</f>
        <v>0</v>
      </c>
    </row>
    <row r="61" spans="2:11" ht="15.75" thickBot="1" x14ac:dyDescent="0.3"/>
    <row r="62" spans="2:11" ht="19.5" thickBot="1" x14ac:dyDescent="0.35">
      <c r="B62" s="192" t="s">
        <v>331</v>
      </c>
      <c r="C62" s="192"/>
      <c r="D62" s="192"/>
      <c r="E62" s="192"/>
      <c r="F62" s="192"/>
      <c r="G62" s="192"/>
      <c r="H62" s="192"/>
      <c r="I62" s="192"/>
      <c r="J62" s="192"/>
      <c r="K62" s="117">
        <f>SUM(K7:K55)</f>
        <v>0</v>
      </c>
    </row>
  </sheetData>
  <mergeCells count="15">
    <mergeCell ref="B17:B22"/>
    <mergeCell ref="F17:F22"/>
    <mergeCell ref="B2:K2"/>
    <mergeCell ref="B6:B10"/>
    <mergeCell ref="F6:F10"/>
    <mergeCell ref="B11:B16"/>
    <mergeCell ref="F11:F16"/>
    <mergeCell ref="F56:F57"/>
    <mergeCell ref="B62:J62"/>
    <mergeCell ref="F27:F38"/>
    <mergeCell ref="F39:F42"/>
    <mergeCell ref="F43:F44"/>
    <mergeCell ref="F45:F49"/>
    <mergeCell ref="F50:F52"/>
    <mergeCell ref="F53:F55"/>
  </mergeCells>
  <pageMargins left="0.7" right="0.7" top="0.75" bottom="0.75" header="0.3" footer="0.3"/>
  <pageSetup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2"/>
  <sheetViews>
    <sheetView view="pageBreakPreview" zoomScale="60" zoomScaleNormal="85" workbookViewId="0">
      <selection activeCell="L26" sqref="L26"/>
    </sheetView>
  </sheetViews>
  <sheetFormatPr defaultRowHeight="15" x14ac:dyDescent="0.25"/>
  <cols>
    <col min="3" max="3" width="70.42578125" bestFit="1" customWidth="1"/>
    <col min="4" max="4" width="8.5703125" style="33" customWidth="1"/>
    <col min="5" max="5" width="9" style="30"/>
    <col min="6" max="6" width="27.7109375" bestFit="1" customWidth="1"/>
    <col min="7" max="7" width="17.28515625" hidden="1" customWidth="1"/>
    <col min="11" max="11" width="14.140625" bestFit="1" customWidth="1"/>
    <col min="14" max="14" width="40.42578125" customWidth="1"/>
    <col min="15" max="15" width="24.140625" customWidth="1"/>
    <col min="18" max="18" width="12.42578125" bestFit="1" customWidth="1"/>
    <col min="19" max="19" width="10.7109375" bestFit="1" customWidth="1"/>
  </cols>
  <sheetData>
    <row r="1" spans="2:19" ht="15.75" thickBot="1" x14ac:dyDescent="0.3"/>
    <row r="2" spans="2:19" ht="35.450000000000003" customHeight="1" thickBot="1" x14ac:dyDescent="0.3">
      <c r="B2" s="187" t="s">
        <v>344</v>
      </c>
      <c r="C2" s="188"/>
      <c r="D2" s="188"/>
      <c r="E2" s="188"/>
      <c r="F2" s="188"/>
      <c r="G2" s="188"/>
      <c r="H2" s="188"/>
      <c r="I2" s="188"/>
      <c r="J2" s="188"/>
      <c r="K2" s="189"/>
    </row>
    <row r="3" spans="2:19" ht="15.75" thickBot="1" x14ac:dyDescent="0.3">
      <c r="C3" s="9"/>
    </row>
    <row r="4" spans="2:19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115" t="s">
        <v>8</v>
      </c>
      <c r="H4" s="115" t="s">
        <v>315</v>
      </c>
      <c r="I4" s="115" t="s">
        <v>316</v>
      </c>
      <c r="J4" s="115" t="s">
        <v>2</v>
      </c>
      <c r="K4" s="115" t="s">
        <v>318</v>
      </c>
    </row>
    <row r="5" spans="2:19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116" t="s">
        <v>334</v>
      </c>
      <c r="K5" s="116" t="s">
        <v>334</v>
      </c>
    </row>
    <row r="6" spans="2:19" x14ac:dyDescent="0.25">
      <c r="B6" s="195">
        <v>1</v>
      </c>
      <c r="C6" s="16" t="s">
        <v>17</v>
      </c>
      <c r="D6" s="200" t="s">
        <v>46</v>
      </c>
      <c r="E6" s="200">
        <v>1</v>
      </c>
      <c r="F6" s="193" t="s">
        <v>48</v>
      </c>
      <c r="G6" s="16"/>
      <c r="H6" s="16"/>
      <c r="I6" s="16"/>
      <c r="J6" s="16"/>
      <c r="K6" s="16"/>
    </row>
    <row r="7" spans="2:19" x14ac:dyDescent="0.25">
      <c r="B7" s="196"/>
      <c r="C7" s="11" t="s">
        <v>18</v>
      </c>
      <c r="D7" s="201"/>
      <c r="E7" s="201"/>
      <c r="F7" s="194"/>
      <c r="G7" s="11"/>
      <c r="H7" s="11"/>
      <c r="I7" s="11"/>
      <c r="J7" s="11"/>
      <c r="K7" s="11"/>
    </row>
    <row r="8" spans="2:19" x14ac:dyDescent="0.25">
      <c r="B8" s="196"/>
      <c r="C8" s="11" t="s">
        <v>20</v>
      </c>
      <c r="D8" s="201"/>
      <c r="E8" s="201"/>
      <c r="F8" s="194"/>
      <c r="G8" s="11"/>
      <c r="H8" s="11"/>
      <c r="I8" s="11"/>
      <c r="J8" s="11"/>
      <c r="K8" s="11"/>
    </row>
    <row r="9" spans="2:19" x14ac:dyDescent="0.25">
      <c r="B9" s="196"/>
      <c r="C9" t="s">
        <v>21</v>
      </c>
      <c r="D9" s="201"/>
      <c r="E9" s="201"/>
      <c r="F9" s="194"/>
      <c r="G9" s="11"/>
      <c r="H9" s="11"/>
      <c r="I9" s="11"/>
      <c r="J9" s="11"/>
      <c r="K9" s="11"/>
    </row>
    <row r="10" spans="2:19" x14ac:dyDescent="0.25">
      <c r="B10" s="196"/>
      <c r="C10" t="s">
        <v>22</v>
      </c>
      <c r="D10" s="201"/>
      <c r="E10" s="201"/>
      <c r="F10" s="194"/>
      <c r="G10" s="11"/>
      <c r="H10" s="11"/>
      <c r="I10" s="11"/>
      <c r="J10" s="11"/>
      <c r="K10" s="11"/>
    </row>
    <row r="11" spans="2:19" x14ac:dyDescent="0.25">
      <c r="B11" s="196"/>
      <c r="C11" t="s">
        <v>23</v>
      </c>
      <c r="D11" s="201"/>
      <c r="E11" s="201"/>
      <c r="F11" s="194"/>
      <c r="G11" s="11"/>
      <c r="H11" s="11"/>
      <c r="I11" s="11"/>
      <c r="J11" s="11"/>
      <c r="K11" s="11"/>
    </row>
    <row r="12" spans="2:19" x14ac:dyDescent="0.25">
      <c r="B12" s="196"/>
      <c r="C12" t="s">
        <v>24</v>
      </c>
      <c r="D12" s="201"/>
      <c r="E12" s="201"/>
      <c r="F12" s="194"/>
      <c r="G12" s="11"/>
      <c r="H12" s="11"/>
      <c r="I12" s="11"/>
      <c r="J12" s="11"/>
      <c r="K12" s="11"/>
    </row>
    <row r="13" spans="2:19" x14ac:dyDescent="0.25">
      <c r="B13" s="196"/>
      <c r="C13" t="s">
        <v>31</v>
      </c>
      <c r="D13" s="201"/>
      <c r="E13" s="201"/>
      <c r="F13" s="194"/>
      <c r="G13" s="11"/>
      <c r="H13" s="11"/>
      <c r="I13" s="11"/>
      <c r="J13" s="11"/>
      <c r="K13" s="11"/>
    </row>
    <row r="14" spans="2:19" x14ac:dyDescent="0.25">
      <c r="B14" s="196"/>
      <c r="C14" t="s">
        <v>25</v>
      </c>
      <c r="D14" s="201"/>
      <c r="E14" s="201"/>
      <c r="F14" s="194"/>
      <c r="G14" s="11"/>
      <c r="H14" s="11"/>
      <c r="I14" s="11"/>
      <c r="J14" s="11"/>
      <c r="K14" s="11"/>
    </row>
    <row r="15" spans="2:19" x14ac:dyDescent="0.25">
      <c r="B15" s="196"/>
      <c r="C15" t="s">
        <v>26</v>
      </c>
      <c r="D15" s="201"/>
      <c r="E15" s="201"/>
      <c r="F15" s="194"/>
      <c r="G15" s="11"/>
      <c r="H15" s="11"/>
      <c r="I15" s="11"/>
      <c r="J15" s="11"/>
      <c r="K15" s="11"/>
      <c r="N15" s="118"/>
      <c r="O15" s="118"/>
      <c r="P15" s="118"/>
      <c r="Q15" s="118"/>
      <c r="R15" s="119"/>
      <c r="S15" s="120"/>
    </row>
    <row r="16" spans="2:19" x14ac:dyDescent="0.25">
      <c r="B16" s="196"/>
      <c r="C16" t="s">
        <v>27</v>
      </c>
      <c r="D16" s="201"/>
      <c r="E16" s="201"/>
      <c r="F16" s="194"/>
      <c r="G16" s="11"/>
      <c r="H16" s="11"/>
      <c r="I16" s="11"/>
      <c r="J16" s="11"/>
      <c r="K16" s="11"/>
      <c r="N16" s="118"/>
      <c r="O16" s="118"/>
      <c r="P16" s="118"/>
      <c r="Q16" s="118"/>
      <c r="R16" s="119"/>
      <c r="S16" s="120"/>
    </row>
    <row r="17" spans="2:19" x14ac:dyDescent="0.25">
      <c r="B17" s="196"/>
      <c r="C17" t="s">
        <v>28</v>
      </c>
      <c r="D17" s="201"/>
      <c r="E17" s="201"/>
      <c r="F17" s="194"/>
      <c r="G17" s="11"/>
      <c r="H17" s="11"/>
      <c r="I17" s="11"/>
      <c r="J17" s="11"/>
      <c r="K17" s="11"/>
      <c r="N17" s="118"/>
      <c r="O17" s="118"/>
      <c r="P17" s="118"/>
      <c r="Q17" s="118"/>
      <c r="R17" s="119"/>
      <c r="S17" s="120"/>
    </row>
    <row r="18" spans="2:19" x14ac:dyDescent="0.25">
      <c r="B18" s="196"/>
      <c r="C18" t="s">
        <v>29</v>
      </c>
      <c r="D18" s="201"/>
      <c r="E18" s="201"/>
      <c r="F18" s="194"/>
      <c r="G18" s="11"/>
      <c r="H18" s="11"/>
      <c r="I18" s="11"/>
      <c r="J18" s="11">
        <f>+I18+H18</f>
        <v>0</v>
      </c>
      <c r="K18" s="11">
        <f>+J18*E6</f>
        <v>0</v>
      </c>
      <c r="N18" s="118"/>
      <c r="O18" s="118"/>
      <c r="P18" s="118"/>
      <c r="Q18" s="118"/>
      <c r="R18" s="119"/>
      <c r="S18" s="120"/>
    </row>
    <row r="19" spans="2:19" x14ac:dyDescent="0.25">
      <c r="B19" s="196"/>
      <c r="C19" t="s">
        <v>30</v>
      </c>
      <c r="D19" s="201"/>
      <c r="E19" s="201"/>
      <c r="F19" s="194"/>
      <c r="G19" s="11"/>
      <c r="H19" s="11"/>
      <c r="I19" s="11"/>
      <c r="J19" s="11"/>
      <c r="K19" s="11"/>
      <c r="N19" s="118"/>
      <c r="O19" s="118"/>
      <c r="P19" s="118"/>
      <c r="Q19" s="118"/>
      <c r="R19" s="119"/>
      <c r="S19" s="120"/>
    </row>
    <row r="20" spans="2:19" x14ac:dyDescent="0.25">
      <c r="B20" s="196"/>
      <c r="C20" s="11" t="s">
        <v>19</v>
      </c>
      <c r="D20" s="201"/>
      <c r="E20" s="201"/>
      <c r="F20" s="194"/>
      <c r="G20" s="11"/>
      <c r="H20" s="11"/>
      <c r="I20" s="11"/>
      <c r="J20" s="11"/>
      <c r="K20" s="11"/>
      <c r="N20" s="118"/>
      <c r="O20" s="118"/>
      <c r="P20" s="118"/>
      <c r="Q20" s="118"/>
      <c r="R20" s="119"/>
      <c r="S20" s="120"/>
    </row>
    <row r="21" spans="2:19" x14ac:dyDescent="0.25">
      <c r="B21" s="196"/>
      <c r="C21" s="11" t="s">
        <v>41</v>
      </c>
      <c r="D21" s="201"/>
      <c r="E21" s="201"/>
      <c r="F21" s="194"/>
      <c r="G21" s="11"/>
      <c r="H21" s="11"/>
      <c r="I21" s="11"/>
      <c r="J21" s="11"/>
      <c r="K21" s="11"/>
      <c r="N21" s="118"/>
      <c r="O21" s="118"/>
      <c r="P21" s="118"/>
      <c r="Q21" s="118"/>
      <c r="R21" s="119"/>
      <c r="S21" s="120"/>
    </row>
    <row r="22" spans="2:19" x14ac:dyDescent="0.25">
      <c r="B22" s="196"/>
      <c r="C22" s="11" t="s">
        <v>32</v>
      </c>
      <c r="D22" s="201"/>
      <c r="E22" s="201"/>
      <c r="F22" s="194"/>
      <c r="G22" s="11"/>
      <c r="H22" s="11"/>
      <c r="I22" s="11"/>
      <c r="J22" s="11"/>
      <c r="K22" s="11"/>
      <c r="N22" s="118"/>
      <c r="O22" s="118"/>
      <c r="P22" s="118"/>
      <c r="Q22" s="118"/>
      <c r="R22" s="119"/>
      <c r="S22" s="120"/>
    </row>
    <row r="23" spans="2:19" ht="16.899999999999999" customHeight="1" x14ac:dyDescent="0.25">
      <c r="B23" s="196"/>
      <c r="C23" s="11" t="s">
        <v>33</v>
      </c>
      <c r="D23" s="201"/>
      <c r="E23" s="201"/>
      <c r="F23" s="194"/>
      <c r="G23" s="11"/>
      <c r="H23" s="11"/>
      <c r="I23" s="11"/>
      <c r="J23" s="11"/>
      <c r="K23" s="11"/>
      <c r="N23" s="118"/>
      <c r="O23" s="118"/>
      <c r="P23" s="118"/>
      <c r="Q23" s="118"/>
      <c r="R23" s="119"/>
      <c r="S23" s="120"/>
    </row>
    <row r="24" spans="2:19" ht="16.899999999999999" customHeight="1" x14ac:dyDescent="0.3">
      <c r="B24" s="196"/>
      <c r="C24" s="11" t="s">
        <v>34</v>
      </c>
      <c r="D24" s="201"/>
      <c r="E24" s="201"/>
      <c r="F24" s="194"/>
      <c r="G24" s="11"/>
      <c r="H24" s="11"/>
      <c r="I24" s="11"/>
      <c r="J24" s="11"/>
      <c r="K24" s="11"/>
      <c r="N24" s="118"/>
      <c r="O24" s="127"/>
      <c r="P24" s="118"/>
      <c r="Q24" s="118"/>
      <c r="R24" s="119"/>
      <c r="S24" s="120"/>
    </row>
    <row r="25" spans="2:19" ht="16.899999999999999" customHeight="1" x14ac:dyDescent="0.25">
      <c r="B25" s="196"/>
      <c r="C25" s="11" t="s">
        <v>35</v>
      </c>
      <c r="D25" s="201"/>
      <c r="E25" s="201"/>
      <c r="F25" s="194"/>
      <c r="G25" s="11"/>
      <c r="H25" s="11"/>
      <c r="I25" s="11"/>
      <c r="J25" s="11"/>
      <c r="K25" s="11"/>
      <c r="N25" s="118"/>
      <c r="O25" s="118"/>
      <c r="P25" s="118"/>
      <c r="Q25" s="118"/>
      <c r="R25" s="119"/>
      <c r="S25" s="120"/>
    </row>
    <row r="26" spans="2:19" ht="16.899999999999999" customHeight="1" x14ac:dyDescent="0.25">
      <c r="B26" s="196"/>
      <c r="C26" s="11" t="s">
        <v>36</v>
      </c>
      <c r="D26" s="201"/>
      <c r="E26" s="201"/>
      <c r="F26" s="194"/>
      <c r="G26" s="11"/>
      <c r="H26" s="11"/>
      <c r="I26" s="11"/>
      <c r="J26" s="11"/>
      <c r="K26" s="11"/>
    </row>
    <row r="27" spans="2:19" ht="16.899999999999999" customHeight="1" x14ac:dyDescent="0.25">
      <c r="B27" s="196"/>
      <c r="C27" s="11" t="s">
        <v>38</v>
      </c>
      <c r="D27" s="201"/>
      <c r="E27" s="201"/>
      <c r="F27" s="194"/>
      <c r="G27" s="11"/>
      <c r="H27" s="11"/>
      <c r="I27" s="11"/>
      <c r="J27" s="11"/>
      <c r="K27" s="11"/>
    </row>
    <row r="28" spans="2:19" x14ac:dyDescent="0.25">
      <c r="B28" s="196"/>
      <c r="C28" s="11" t="s">
        <v>37</v>
      </c>
      <c r="D28" s="201"/>
      <c r="E28" s="201"/>
      <c r="F28" s="194"/>
      <c r="G28" s="11"/>
      <c r="H28" s="11"/>
      <c r="I28" s="11"/>
      <c r="J28" s="11"/>
      <c r="K28" s="11"/>
    </row>
    <row r="29" spans="2:19" x14ac:dyDescent="0.25">
      <c r="B29" s="196"/>
      <c r="C29" s="11" t="s">
        <v>39</v>
      </c>
      <c r="D29" s="201"/>
      <c r="E29" s="201"/>
      <c r="F29" s="194"/>
      <c r="G29" s="11"/>
      <c r="H29" s="11"/>
      <c r="I29" s="11"/>
      <c r="J29" s="11"/>
      <c r="K29" s="11"/>
    </row>
    <row r="30" spans="2:19" ht="15.75" thickBot="1" x14ac:dyDescent="0.3">
      <c r="B30" s="198"/>
      <c r="C30" s="15" t="s">
        <v>40</v>
      </c>
      <c r="D30" s="202"/>
      <c r="E30" s="202"/>
      <c r="F30" s="197"/>
      <c r="G30" s="15"/>
      <c r="H30" s="15"/>
      <c r="I30" s="15"/>
      <c r="J30" s="15"/>
      <c r="K30" s="15"/>
    </row>
    <row r="31" spans="2:19" x14ac:dyDescent="0.25">
      <c r="B31" s="195">
        <v>2</v>
      </c>
      <c r="C31" s="20" t="s">
        <v>50</v>
      </c>
      <c r="D31" s="92"/>
      <c r="E31" s="21"/>
      <c r="F31" s="193" t="s">
        <v>49</v>
      </c>
      <c r="G31" s="16"/>
      <c r="H31" s="16"/>
      <c r="I31" s="16"/>
      <c r="J31" s="16"/>
      <c r="K31" s="16"/>
    </row>
    <row r="32" spans="2:19" x14ac:dyDescent="0.25">
      <c r="B32" s="196"/>
      <c r="C32" t="s">
        <v>42</v>
      </c>
      <c r="D32" s="93"/>
      <c r="E32" s="22"/>
      <c r="F32" s="194"/>
      <c r="G32" s="11"/>
      <c r="H32" s="11"/>
      <c r="I32" s="11"/>
      <c r="J32" s="11"/>
      <c r="K32" s="11"/>
    </row>
    <row r="33" spans="2:11" x14ac:dyDescent="0.25">
      <c r="B33" s="196"/>
      <c r="C33" t="s">
        <v>43</v>
      </c>
      <c r="D33" s="93" t="s">
        <v>46</v>
      </c>
      <c r="E33" s="22">
        <v>1</v>
      </c>
      <c r="F33" s="194"/>
      <c r="G33" s="11"/>
      <c r="H33" s="11"/>
      <c r="I33" s="11"/>
      <c r="J33" s="11">
        <f>+I33+H33</f>
        <v>0</v>
      </c>
      <c r="K33" s="11">
        <f>+J33*E33</f>
        <v>0</v>
      </c>
    </row>
    <row r="34" spans="2:11" x14ac:dyDescent="0.25">
      <c r="B34" s="196"/>
      <c r="C34" t="s">
        <v>44</v>
      </c>
      <c r="D34" s="93"/>
      <c r="E34" s="22"/>
      <c r="F34" s="194"/>
      <c r="G34" s="11"/>
      <c r="H34" s="11"/>
      <c r="I34" s="11"/>
      <c r="J34" s="11"/>
      <c r="K34" s="11"/>
    </row>
    <row r="35" spans="2:11" x14ac:dyDescent="0.25">
      <c r="B35" s="196"/>
      <c r="C35" t="s">
        <v>45</v>
      </c>
      <c r="D35" s="93"/>
      <c r="E35" s="22"/>
      <c r="F35" s="194"/>
      <c r="G35" s="11"/>
      <c r="H35" s="11"/>
      <c r="I35" s="11"/>
      <c r="J35" s="11"/>
      <c r="K35" s="11"/>
    </row>
    <row r="36" spans="2:11" ht="15.75" thickBot="1" x14ac:dyDescent="0.3">
      <c r="B36" s="198"/>
      <c r="C36" s="19" t="s">
        <v>313</v>
      </c>
      <c r="D36" s="94"/>
      <c r="E36" s="23"/>
      <c r="F36" s="197"/>
      <c r="G36" s="15"/>
      <c r="H36" s="15"/>
      <c r="I36" s="15"/>
      <c r="J36" s="15"/>
      <c r="K36" s="15"/>
    </row>
    <row r="37" spans="2:11" ht="18.75" x14ac:dyDescent="0.25">
      <c r="B37" s="91" t="s">
        <v>332</v>
      </c>
      <c r="C37" s="20" t="s">
        <v>345</v>
      </c>
      <c r="D37" s="93"/>
      <c r="E37" s="22"/>
      <c r="F37" s="90"/>
      <c r="G37" s="11"/>
      <c r="H37" s="11"/>
      <c r="I37" s="11"/>
      <c r="J37" s="11"/>
      <c r="K37" s="11"/>
    </row>
    <row r="38" spans="2:11" ht="19.5" thickBot="1" x14ac:dyDescent="0.3">
      <c r="B38" s="91"/>
      <c r="C38" t="s">
        <v>346</v>
      </c>
      <c r="D38" s="93" t="s">
        <v>46</v>
      </c>
      <c r="E38" s="22">
        <v>1</v>
      </c>
      <c r="F38" s="90"/>
      <c r="G38" s="11"/>
      <c r="H38" s="11"/>
      <c r="I38" s="11"/>
      <c r="J38" s="11">
        <f>+I38+H38</f>
        <v>0</v>
      </c>
      <c r="K38" s="11">
        <f>+J38*E38</f>
        <v>0</v>
      </c>
    </row>
    <row r="39" spans="2:11" ht="18" customHeight="1" x14ac:dyDescent="0.25">
      <c r="B39" s="195">
        <v>3</v>
      </c>
      <c r="C39" s="20" t="s">
        <v>68</v>
      </c>
      <c r="D39" s="200" t="s">
        <v>70</v>
      </c>
      <c r="E39" s="200">
        <v>1</v>
      </c>
      <c r="F39" s="193" t="s">
        <v>71</v>
      </c>
      <c r="G39" s="16"/>
      <c r="H39" s="16"/>
      <c r="I39" s="16"/>
      <c r="J39" s="16"/>
      <c r="K39" s="16"/>
    </row>
    <row r="40" spans="2:11" ht="15.75" thickBot="1" x14ac:dyDescent="0.3">
      <c r="B40" s="198"/>
      <c r="C40" s="19" t="s">
        <v>69</v>
      </c>
      <c r="D40" s="202"/>
      <c r="E40" s="202"/>
      <c r="F40" s="197"/>
      <c r="G40" s="15"/>
      <c r="H40" s="15"/>
      <c r="I40" s="15"/>
      <c r="J40" s="15">
        <f>+I40+H40</f>
        <v>0</v>
      </c>
      <c r="K40" s="15">
        <f>+J40*E39</f>
        <v>0</v>
      </c>
    </row>
    <row r="41" spans="2:11" ht="18.75" x14ac:dyDescent="0.25">
      <c r="B41" s="50">
        <v>4</v>
      </c>
      <c r="C41" s="38" t="s">
        <v>51</v>
      </c>
      <c r="D41" s="39"/>
      <c r="E41" s="40"/>
      <c r="F41" s="37"/>
      <c r="G41" s="37"/>
      <c r="H41" s="37"/>
      <c r="I41" s="37"/>
      <c r="J41" s="37"/>
      <c r="K41" s="37"/>
    </row>
    <row r="42" spans="2:11" x14ac:dyDescent="0.25">
      <c r="B42" s="8"/>
      <c r="C42" s="41" t="s">
        <v>72</v>
      </c>
      <c r="D42" s="47"/>
      <c r="E42" s="31"/>
      <c r="F42" s="199" t="s">
        <v>79</v>
      </c>
      <c r="G42" s="8"/>
      <c r="H42" s="8"/>
      <c r="I42" s="8"/>
      <c r="J42" s="8"/>
      <c r="K42" s="8"/>
    </row>
    <row r="43" spans="2:11" x14ac:dyDescent="0.25">
      <c r="B43" s="31">
        <v>4.0999999999999996</v>
      </c>
      <c r="C43" s="17" t="s">
        <v>52</v>
      </c>
      <c r="D43" s="29" t="s">
        <v>56</v>
      </c>
      <c r="E43" s="31"/>
      <c r="F43" s="194"/>
      <c r="G43" s="8"/>
      <c r="H43" s="8"/>
      <c r="I43" s="8"/>
      <c r="J43" s="8">
        <f>+I43+H43</f>
        <v>0</v>
      </c>
      <c r="K43" s="8">
        <f>+J43*E43</f>
        <v>0</v>
      </c>
    </row>
    <row r="44" spans="2:11" x14ac:dyDescent="0.25">
      <c r="B44" s="31">
        <v>4.2</v>
      </c>
      <c r="C44" s="17" t="s">
        <v>53</v>
      </c>
      <c r="D44" s="29" t="s">
        <v>56</v>
      </c>
      <c r="E44" s="31">
        <v>10.4</v>
      </c>
      <c r="F44" s="194"/>
      <c r="G44" s="8"/>
      <c r="H44" s="8"/>
      <c r="I44" s="8"/>
      <c r="J44" s="8">
        <f t="shared" ref="J44:J52" si="0">+I44+H44</f>
        <v>0</v>
      </c>
      <c r="K44" s="8">
        <f t="shared" ref="K44:K52" si="1">+J44*E44</f>
        <v>0</v>
      </c>
    </row>
    <row r="45" spans="2:11" x14ac:dyDescent="0.25">
      <c r="B45" s="31">
        <v>4.3</v>
      </c>
      <c r="C45" s="17" t="s">
        <v>54</v>
      </c>
      <c r="D45" s="29" t="s">
        <v>56</v>
      </c>
      <c r="E45" s="31">
        <v>31</v>
      </c>
      <c r="F45" s="194"/>
      <c r="G45" s="8"/>
      <c r="H45" s="8"/>
      <c r="I45" s="8"/>
      <c r="J45" s="8">
        <f t="shared" si="0"/>
        <v>0</v>
      </c>
      <c r="K45" s="8">
        <f t="shared" si="1"/>
        <v>0</v>
      </c>
    </row>
    <row r="46" spans="2:11" x14ac:dyDescent="0.25">
      <c r="B46" s="31">
        <v>4.4000000000000004</v>
      </c>
      <c r="C46" s="17" t="s">
        <v>55</v>
      </c>
      <c r="D46" s="29" t="s">
        <v>56</v>
      </c>
      <c r="E46" s="31">
        <v>6.8</v>
      </c>
      <c r="F46" s="194"/>
      <c r="G46" s="8"/>
      <c r="H46" s="8"/>
      <c r="I46" s="8"/>
      <c r="J46" s="8">
        <f t="shared" si="0"/>
        <v>0</v>
      </c>
      <c r="K46" s="8">
        <f t="shared" si="1"/>
        <v>0</v>
      </c>
    </row>
    <row r="47" spans="2:11" x14ac:dyDescent="0.25">
      <c r="B47" s="31">
        <v>4.5</v>
      </c>
      <c r="C47" s="17" t="s">
        <v>59</v>
      </c>
      <c r="D47" s="29" t="s">
        <v>56</v>
      </c>
      <c r="E47" s="31">
        <v>15</v>
      </c>
      <c r="F47" s="194"/>
      <c r="G47" s="8"/>
      <c r="H47" s="8"/>
      <c r="I47" s="8"/>
      <c r="J47" s="8">
        <f t="shared" si="0"/>
        <v>0</v>
      </c>
      <c r="K47" s="8">
        <f t="shared" si="1"/>
        <v>0</v>
      </c>
    </row>
    <row r="48" spans="2:11" x14ac:dyDescent="0.25">
      <c r="B48" s="31"/>
      <c r="C48" s="41" t="s">
        <v>101</v>
      </c>
      <c r="D48" s="47"/>
      <c r="E48" s="31"/>
      <c r="F48" s="194"/>
      <c r="G48" s="8"/>
      <c r="H48" s="8"/>
      <c r="I48" s="8"/>
      <c r="J48" s="8"/>
      <c r="K48" s="8"/>
    </row>
    <row r="49" spans="2:11" x14ac:dyDescent="0.25">
      <c r="B49" s="31">
        <v>4.5999999999999996</v>
      </c>
      <c r="C49" s="17" t="s">
        <v>65</v>
      </c>
      <c r="D49" s="29" t="s">
        <v>57</v>
      </c>
      <c r="E49" s="31">
        <v>9</v>
      </c>
      <c r="F49" s="194"/>
      <c r="G49" s="8"/>
      <c r="H49" s="8"/>
      <c r="I49" s="8"/>
      <c r="J49" s="8">
        <f t="shared" si="0"/>
        <v>0</v>
      </c>
      <c r="K49" s="8">
        <f t="shared" si="1"/>
        <v>0</v>
      </c>
    </row>
    <row r="50" spans="2:11" x14ac:dyDescent="0.25">
      <c r="B50" s="31">
        <v>4.7</v>
      </c>
      <c r="C50" s="17" t="s">
        <v>66</v>
      </c>
      <c r="D50" s="29" t="s">
        <v>57</v>
      </c>
      <c r="E50" s="31">
        <v>3.5</v>
      </c>
      <c r="F50" s="194"/>
      <c r="G50" s="8"/>
      <c r="H50" s="8"/>
      <c r="I50" s="8"/>
      <c r="J50" s="8">
        <f t="shared" si="0"/>
        <v>0</v>
      </c>
      <c r="K50" s="8">
        <f t="shared" si="1"/>
        <v>0</v>
      </c>
    </row>
    <row r="51" spans="2:11" x14ac:dyDescent="0.25">
      <c r="B51" s="31">
        <v>4.8</v>
      </c>
      <c r="C51" s="17" t="s">
        <v>67</v>
      </c>
      <c r="D51" s="29" t="s">
        <v>57</v>
      </c>
      <c r="E51" s="31">
        <v>5</v>
      </c>
      <c r="F51" s="194"/>
      <c r="G51" s="8"/>
      <c r="H51" s="8"/>
      <c r="I51" s="8"/>
      <c r="J51" s="8">
        <f t="shared" si="0"/>
        <v>0</v>
      </c>
      <c r="K51" s="8">
        <f t="shared" si="1"/>
        <v>0</v>
      </c>
    </row>
    <row r="52" spans="2:11" ht="15.75" thickBot="1" x14ac:dyDescent="0.3">
      <c r="B52" s="31">
        <v>4.9000000000000004</v>
      </c>
      <c r="C52" s="18" t="s">
        <v>60</v>
      </c>
      <c r="D52" s="43" t="s">
        <v>57</v>
      </c>
      <c r="E52" s="42">
        <v>13</v>
      </c>
      <c r="F52" s="197"/>
      <c r="G52" s="14"/>
      <c r="H52" s="14"/>
      <c r="I52" s="14"/>
      <c r="J52" s="8">
        <f t="shared" si="0"/>
        <v>0</v>
      </c>
      <c r="K52" s="8">
        <f t="shared" si="1"/>
        <v>0</v>
      </c>
    </row>
    <row r="53" spans="2:11" ht="18.75" x14ac:dyDescent="0.25">
      <c r="B53" s="51">
        <v>5</v>
      </c>
      <c r="C53" s="46" t="s">
        <v>73</v>
      </c>
      <c r="D53" s="44"/>
      <c r="E53" s="45"/>
      <c r="F53" s="193" t="s">
        <v>78</v>
      </c>
      <c r="G53" s="12"/>
      <c r="H53" s="12"/>
      <c r="I53" s="12"/>
      <c r="J53" s="12"/>
      <c r="K53" s="12"/>
    </row>
    <row r="54" spans="2:11" x14ac:dyDescent="0.25">
      <c r="B54" s="29">
        <v>5.0999999999999996</v>
      </c>
      <c r="C54" s="17" t="s">
        <v>64</v>
      </c>
      <c r="D54" s="29" t="s">
        <v>70</v>
      </c>
      <c r="E54" s="31">
        <v>1</v>
      </c>
      <c r="F54" s="194"/>
      <c r="G54" s="8"/>
      <c r="H54" s="8"/>
      <c r="I54" s="8"/>
      <c r="J54" s="8">
        <f t="shared" ref="J54:J56" si="2">+I54+H54</f>
        <v>0</v>
      </c>
      <c r="K54" s="8">
        <f t="shared" ref="K54:K56" si="3">+J54*E54</f>
        <v>0</v>
      </c>
    </row>
    <row r="55" spans="2:11" x14ac:dyDescent="0.25">
      <c r="B55" s="29">
        <v>5.2</v>
      </c>
      <c r="C55" s="17" t="s">
        <v>76</v>
      </c>
      <c r="D55" s="29" t="s">
        <v>70</v>
      </c>
      <c r="E55" s="31">
        <v>4</v>
      </c>
      <c r="F55" s="194"/>
      <c r="G55" s="8"/>
      <c r="H55" s="8"/>
      <c r="I55" s="8"/>
      <c r="J55" s="8">
        <f t="shared" si="2"/>
        <v>0</v>
      </c>
      <c r="K55" s="8">
        <f t="shared" si="3"/>
        <v>0</v>
      </c>
    </row>
    <row r="56" spans="2:11" ht="15.75" thickBot="1" x14ac:dyDescent="0.3">
      <c r="B56" s="43">
        <v>5.3</v>
      </c>
      <c r="C56" s="18" t="s">
        <v>77</v>
      </c>
      <c r="D56" s="43" t="s">
        <v>70</v>
      </c>
      <c r="E56" s="42">
        <v>1</v>
      </c>
      <c r="F56" s="197"/>
      <c r="G56" s="14"/>
      <c r="H56" s="14"/>
      <c r="I56" s="14"/>
      <c r="J56" s="8">
        <f t="shared" si="2"/>
        <v>0</v>
      </c>
      <c r="K56" s="8">
        <f t="shared" si="3"/>
        <v>0</v>
      </c>
    </row>
    <row r="57" spans="2:11" ht="18.75" x14ac:dyDescent="0.25">
      <c r="B57" s="51">
        <v>6</v>
      </c>
      <c r="C57" s="46" t="s">
        <v>74</v>
      </c>
      <c r="D57" s="44"/>
      <c r="E57" s="45"/>
      <c r="F57" s="193" t="s">
        <v>78</v>
      </c>
      <c r="G57" s="12"/>
      <c r="H57" s="12"/>
      <c r="I57" s="12"/>
      <c r="J57" s="12"/>
      <c r="K57" s="12"/>
    </row>
    <row r="58" spans="2:11" ht="15.75" thickBot="1" x14ac:dyDescent="0.3">
      <c r="B58" s="43">
        <v>6.1</v>
      </c>
      <c r="C58" s="18" t="s">
        <v>75</v>
      </c>
      <c r="D58" s="43" t="s">
        <v>70</v>
      </c>
      <c r="E58" s="42">
        <v>1</v>
      </c>
      <c r="F58" s="197"/>
      <c r="G58" s="14"/>
      <c r="H58" s="14"/>
      <c r="I58" s="14"/>
      <c r="J58" s="8">
        <f>+I58+H58</f>
        <v>0</v>
      </c>
      <c r="K58" s="8">
        <f>+J58*E58</f>
        <v>0</v>
      </c>
    </row>
    <row r="59" spans="2:11" ht="18.75" x14ac:dyDescent="0.25">
      <c r="B59" s="51">
        <v>7</v>
      </c>
      <c r="C59" s="46" t="s">
        <v>95</v>
      </c>
      <c r="D59" s="44"/>
      <c r="E59" s="45"/>
      <c r="F59" s="193" t="s">
        <v>78</v>
      </c>
      <c r="G59" s="12"/>
      <c r="H59" s="12"/>
      <c r="I59" s="12"/>
      <c r="J59" s="12"/>
      <c r="K59" s="12"/>
    </row>
    <row r="60" spans="2:11" ht="15.75" thickBot="1" x14ac:dyDescent="0.3">
      <c r="B60" s="43">
        <v>7.1</v>
      </c>
      <c r="C60" s="18" t="s">
        <v>96</v>
      </c>
      <c r="D60" s="43" t="s">
        <v>70</v>
      </c>
      <c r="E60" s="42">
        <v>1</v>
      </c>
      <c r="F60" s="197"/>
      <c r="G60" s="14"/>
      <c r="H60" s="14"/>
      <c r="I60" s="14"/>
      <c r="J60" s="8">
        <f>+I60+H60</f>
        <v>0</v>
      </c>
      <c r="K60" s="8">
        <f>+J60*E60</f>
        <v>0</v>
      </c>
    </row>
    <row r="61" spans="2:11" ht="15.75" thickBot="1" x14ac:dyDescent="0.3"/>
    <row r="62" spans="2:11" ht="19.5" thickBot="1" x14ac:dyDescent="0.35">
      <c r="B62" s="192" t="s">
        <v>331</v>
      </c>
      <c r="C62" s="192"/>
      <c r="D62" s="192"/>
      <c r="E62" s="192"/>
      <c r="F62" s="192"/>
      <c r="G62" s="192"/>
      <c r="H62" s="192"/>
      <c r="I62" s="192"/>
      <c r="J62" s="192"/>
      <c r="K62" s="117">
        <f>SUM(K6:K60)</f>
        <v>0</v>
      </c>
    </row>
  </sheetData>
  <mergeCells count="16">
    <mergeCell ref="B31:B36"/>
    <mergeCell ref="F31:F36"/>
    <mergeCell ref="B2:K2"/>
    <mergeCell ref="B6:B30"/>
    <mergeCell ref="D6:D30"/>
    <mergeCell ref="E6:E30"/>
    <mergeCell ref="F6:F30"/>
    <mergeCell ref="F57:F58"/>
    <mergeCell ref="F59:F60"/>
    <mergeCell ref="B62:J62"/>
    <mergeCell ref="B39:B40"/>
    <mergeCell ref="D39:D40"/>
    <mergeCell ref="E39:E40"/>
    <mergeCell ref="F39:F40"/>
    <mergeCell ref="F42:F52"/>
    <mergeCell ref="F53:F56"/>
  </mergeCell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view="pageBreakPreview" topLeftCell="A3" zoomScale="95" zoomScaleNormal="100" zoomScaleSheetLayoutView="95" workbookViewId="0">
      <selection activeCell="G30" sqref="G30"/>
    </sheetView>
  </sheetViews>
  <sheetFormatPr defaultColWidth="9.140625" defaultRowHeight="12.75" x14ac:dyDescent="0.2"/>
  <cols>
    <col min="1" max="1" width="9.140625" style="136"/>
    <col min="2" max="2" width="9.42578125" style="136" customWidth="1"/>
    <col min="3" max="3" width="15.42578125" style="136" bestFit="1" customWidth="1"/>
    <col min="4" max="4" width="13.28515625" style="136" customWidth="1"/>
    <col min="5" max="5" width="7.85546875" style="136" customWidth="1"/>
    <col min="6" max="6" width="5.42578125" style="136" customWidth="1"/>
    <col min="7" max="7" width="11.5703125" style="136" customWidth="1"/>
    <col min="8" max="8" width="11.42578125" style="136" customWidth="1"/>
    <col min="9" max="9" width="18.42578125" style="136" customWidth="1"/>
    <col min="10" max="257" width="9.140625" style="136"/>
    <col min="258" max="258" width="9.42578125" style="136" customWidth="1"/>
    <col min="259" max="259" width="15.42578125" style="136" bestFit="1" customWidth="1"/>
    <col min="260" max="260" width="13.28515625" style="136" customWidth="1"/>
    <col min="261" max="261" width="7.85546875" style="136" customWidth="1"/>
    <col min="262" max="262" width="5.42578125" style="136" customWidth="1"/>
    <col min="263" max="263" width="11.5703125" style="136" customWidth="1"/>
    <col min="264" max="264" width="11.42578125" style="136" customWidth="1"/>
    <col min="265" max="265" width="18.42578125" style="136" customWidth="1"/>
    <col min="266" max="513" width="9.140625" style="136"/>
    <col min="514" max="514" width="9.42578125" style="136" customWidth="1"/>
    <col min="515" max="515" width="15.42578125" style="136" bestFit="1" customWidth="1"/>
    <col min="516" max="516" width="13.28515625" style="136" customWidth="1"/>
    <col min="517" max="517" width="7.85546875" style="136" customWidth="1"/>
    <col min="518" max="518" width="5.42578125" style="136" customWidth="1"/>
    <col min="519" max="519" width="11.5703125" style="136" customWidth="1"/>
    <col min="520" max="520" width="11.42578125" style="136" customWidth="1"/>
    <col min="521" max="521" width="18.42578125" style="136" customWidth="1"/>
    <col min="522" max="769" width="9.140625" style="136"/>
    <col min="770" max="770" width="9.42578125" style="136" customWidth="1"/>
    <col min="771" max="771" width="15.42578125" style="136" bestFit="1" customWidth="1"/>
    <col min="772" max="772" width="13.28515625" style="136" customWidth="1"/>
    <col min="773" max="773" width="7.85546875" style="136" customWidth="1"/>
    <col min="774" max="774" width="5.42578125" style="136" customWidth="1"/>
    <col min="775" max="775" width="11.5703125" style="136" customWidth="1"/>
    <col min="776" max="776" width="11.42578125" style="136" customWidth="1"/>
    <col min="777" max="777" width="18.42578125" style="136" customWidth="1"/>
    <col min="778" max="1025" width="9.140625" style="136"/>
    <col min="1026" max="1026" width="9.42578125" style="136" customWidth="1"/>
    <col min="1027" max="1027" width="15.42578125" style="136" bestFit="1" customWidth="1"/>
    <col min="1028" max="1028" width="13.28515625" style="136" customWidth="1"/>
    <col min="1029" max="1029" width="7.85546875" style="136" customWidth="1"/>
    <col min="1030" max="1030" width="5.42578125" style="136" customWidth="1"/>
    <col min="1031" max="1031" width="11.5703125" style="136" customWidth="1"/>
    <col min="1032" max="1032" width="11.42578125" style="136" customWidth="1"/>
    <col min="1033" max="1033" width="18.42578125" style="136" customWidth="1"/>
    <col min="1034" max="1281" width="9.140625" style="136"/>
    <col min="1282" max="1282" width="9.42578125" style="136" customWidth="1"/>
    <col min="1283" max="1283" width="15.42578125" style="136" bestFit="1" customWidth="1"/>
    <col min="1284" max="1284" width="13.28515625" style="136" customWidth="1"/>
    <col min="1285" max="1285" width="7.85546875" style="136" customWidth="1"/>
    <col min="1286" max="1286" width="5.42578125" style="136" customWidth="1"/>
    <col min="1287" max="1287" width="11.5703125" style="136" customWidth="1"/>
    <col min="1288" max="1288" width="11.42578125" style="136" customWidth="1"/>
    <col min="1289" max="1289" width="18.42578125" style="136" customWidth="1"/>
    <col min="1290" max="1537" width="9.140625" style="136"/>
    <col min="1538" max="1538" width="9.42578125" style="136" customWidth="1"/>
    <col min="1539" max="1539" width="15.42578125" style="136" bestFit="1" customWidth="1"/>
    <col min="1540" max="1540" width="13.28515625" style="136" customWidth="1"/>
    <col min="1541" max="1541" width="7.85546875" style="136" customWidth="1"/>
    <col min="1542" max="1542" width="5.42578125" style="136" customWidth="1"/>
    <col min="1543" max="1543" width="11.5703125" style="136" customWidth="1"/>
    <col min="1544" max="1544" width="11.42578125" style="136" customWidth="1"/>
    <col min="1545" max="1545" width="18.42578125" style="136" customWidth="1"/>
    <col min="1546" max="1793" width="9.140625" style="136"/>
    <col min="1794" max="1794" width="9.42578125" style="136" customWidth="1"/>
    <col min="1795" max="1795" width="15.42578125" style="136" bestFit="1" customWidth="1"/>
    <col min="1796" max="1796" width="13.28515625" style="136" customWidth="1"/>
    <col min="1797" max="1797" width="7.85546875" style="136" customWidth="1"/>
    <col min="1798" max="1798" width="5.42578125" style="136" customWidth="1"/>
    <col min="1799" max="1799" width="11.5703125" style="136" customWidth="1"/>
    <col min="1800" max="1800" width="11.42578125" style="136" customWidth="1"/>
    <col min="1801" max="1801" width="18.42578125" style="136" customWidth="1"/>
    <col min="1802" max="2049" width="9.140625" style="136"/>
    <col min="2050" max="2050" width="9.42578125" style="136" customWidth="1"/>
    <col min="2051" max="2051" width="15.42578125" style="136" bestFit="1" customWidth="1"/>
    <col min="2052" max="2052" width="13.28515625" style="136" customWidth="1"/>
    <col min="2053" max="2053" width="7.85546875" style="136" customWidth="1"/>
    <col min="2054" max="2054" width="5.42578125" style="136" customWidth="1"/>
    <col min="2055" max="2055" width="11.5703125" style="136" customWidth="1"/>
    <col min="2056" max="2056" width="11.42578125" style="136" customWidth="1"/>
    <col min="2057" max="2057" width="18.42578125" style="136" customWidth="1"/>
    <col min="2058" max="2305" width="9.140625" style="136"/>
    <col min="2306" max="2306" width="9.42578125" style="136" customWidth="1"/>
    <col min="2307" max="2307" width="15.42578125" style="136" bestFit="1" customWidth="1"/>
    <col min="2308" max="2308" width="13.28515625" style="136" customWidth="1"/>
    <col min="2309" max="2309" width="7.85546875" style="136" customWidth="1"/>
    <col min="2310" max="2310" width="5.42578125" style="136" customWidth="1"/>
    <col min="2311" max="2311" width="11.5703125" style="136" customWidth="1"/>
    <col min="2312" max="2312" width="11.42578125" style="136" customWidth="1"/>
    <col min="2313" max="2313" width="18.42578125" style="136" customWidth="1"/>
    <col min="2314" max="2561" width="9.140625" style="136"/>
    <col min="2562" max="2562" width="9.42578125" style="136" customWidth="1"/>
    <col min="2563" max="2563" width="15.42578125" style="136" bestFit="1" customWidth="1"/>
    <col min="2564" max="2564" width="13.28515625" style="136" customWidth="1"/>
    <col min="2565" max="2565" width="7.85546875" style="136" customWidth="1"/>
    <col min="2566" max="2566" width="5.42578125" style="136" customWidth="1"/>
    <col min="2567" max="2567" width="11.5703125" style="136" customWidth="1"/>
    <col min="2568" max="2568" width="11.42578125" style="136" customWidth="1"/>
    <col min="2569" max="2569" width="18.42578125" style="136" customWidth="1"/>
    <col min="2570" max="2817" width="9.140625" style="136"/>
    <col min="2818" max="2818" width="9.42578125" style="136" customWidth="1"/>
    <col min="2819" max="2819" width="15.42578125" style="136" bestFit="1" customWidth="1"/>
    <col min="2820" max="2820" width="13.28515625" style="136" customWidth="1"/>
    <col min="2821" max="2821" width="7.85546875" style="136" customWidth="1"/>
    <col min="2822" max="2822" width="5.42578125" style="136" customWidth="1"/>
    <col min="2823" max="2823" width="11.5703125" style="136" customWidth="1"/>
    <col min="2824" max="2824" width="11.42578125" style="136" customWidth="1"/>
    <col min="2825" max="2825" width="18.42578125" style="136" customWidth="1"/>
    <col min="2826" max="3073" width="9.140625" style="136"/>
    <col min="3074" max="3074" width="9.42578125" style="136" customWidth="1"/>
    <col min="3075" max="3075" width="15.42578125" style="136" bestFit="1" customWidth="1"/>
    <col min="3076" max="3076" width="13.28515625" style="136" customWidth="1"/>
    <col min="3077" max="3077" width="7.85546875" style="136" customWidth="1"/>
    <col min="3078" max="3078" width="5.42578125" style="136" customWidth="1"/>
    <col min="3079" max="3079" width="11.5703125" style="136" customWidth="1"/>
    <col min="3080" max="3080" width="11.42578125" style="136" customWidth="1"/>
    <col min="3081" max="3081" width="18.42578125" style="136" customWidth="1"/>
    <col min="3082" max="3329" width="9.140625" style="136"/>
    <col min="3330" max="3330" width="9.42578125" style="136" customWidth="1"/>
    <col min="3331" max="3331" width="15.42578125" style="136" bestFit="1" customWidth="1"/>
    <col min="3332" max="3332" width="13.28515625" style="136" customWidth="1"/>
    <col min="3333" max="3333" width="7.85546875" style="136" customWidth="1"/>
    <col min="3334" max="3334" width="5.42578125" style="136" customWidth="1"/>
    <col min="3335" max="3335" width="11.5703125" style="136" customWidth="1"/>
    <col min="3336" max="3336" width="11.42578125" style="136" customWidth="1"/>
    <col min="3337" max="3337" width="18.42578125" style="136" customWidth="1"/>
    <col min="3338" max="3585" width="9.140625" style="136"/>
    <col min="3586" max="3586" width="9.42578125" style="136" customWidth="1"/>
    <col min="3587" max="3587" width="15.42578125" style="136" bestFit="1" customWidth="1"/>
    <col min="3588" max="3588" width="13.28515625" style="136" customWidth="1"/>
    <col min="3589" max="3589" width="7.85546875" style="136" customWidth="1"/>
    <col min="3590" max="3590" width="5.42578125" style="136" customWidth="1"/>
    <col min="3591" max="3591" width="11.5703125" style="136" customWidth="1"/>
    <col min="3592" max="3592" width="11.42578125" style="136" customWidth="1"/>
    <col min="3593" max="3593" width="18.42578125" style="136" customWidth="1"/>
    <col min="3594" max="3841" width="9.140625" style="136"/>
    <col min="3842" max="3842" width="9.42578125" style="136" customWidth="1"/>
    <col min="3843" max="3843" width="15.42578125" style="136" bestFit="1" customWidth="1"/>
    <col min="3844" max="3844" width="13.28515625" style="136" customWidth="1"/>
    <col min="3845" max="3845" width="7.85546875" style="136" customWidth="1"/>
    <col min="3846" max="3846" width="5.42578125" style="136" customWidth="1"/>
    <col min="3847" max="3847" width="11.5703125" style="136" customWidth="1"/>
    <col min="3848" max="3848" width="11.42578125" style="136" customWidth="1"/>
    <col min="3849" max="3849" width="18.42578125" style="136" customWidth="1"/>
    <col min="3850" max="4097" width="9.140625" style="136"/>
    <col min="4098" max="4098" width="9.42578125" style="136" customWidth="1"/>
    <col min="4099" max="4099" width="15.42578125" style="136" bestFit="1" customWidth="1"/>
    <col min="4100" max="4100" width="13.28515625" style="136" customWidth="1"/>
    <col min="4101" max="4101" width="7.85546875" style="136" customWidth="1"/>
    <col min="4102" max="4102" width="5.42578125" style="136" customWidth="1"/>
    <col min="4103" max="4103" width="11.5703125" style="136" customWidth="1"/>
    <col min="4104" max="4104" width="11.42578125" style="136" customWidth="1"/>
    <col min="4105" max="4105" width="18.42578125" style="136" customWidth="1"/>
    <col min="4106" max="4353" width="9.140625" style="136"/>
    <col min="4354" max="4354" width="9.42578125" style="136" customWidth="1"/>
    <col min="4355" max="4355" width="15.42578125" style="136" bestFit="1" customWidth="1"/>
    <col min="4356" max="4356" width="13.28515625" style="136" customWidth="1"/>
    <col min="4357" max="4357" width="7.85546875" style="136" customWidth="1"/>
    <col min="4358" max="4358" width="5.42578125" style="136" customWidth="1"/>
    <col min="4359" max="4359" width="11.5703125" style="136" customWidth="1"/>
    <col min="4360" max="4360" width="11.42578125" style="136" customWidth="1"/>
    <col min="4361" max="4361" width="18.42578125" style="136" customWidth="1"/>
    <col min="4362" max="4609" width="9.140625" style="136"/>
    <col min="4610" max="4610" width="9.42578125" style="136" customWidth="1"/>
    <col min="4611" max="4611" width="15.42578125" style="136" bestFit="1" customWidth="1"/>
    <col min="4612" max="4612" width="13.28515625" style="136" customWidth="1"/>
    <col min="4613" max="4613" width="7.85546875" style="136" customWidth="1"/>
    <col min="4614" max="4614" width="5.42578125" style="136" customWidth="1"/>
    <col min="4615" max="4615" width="11.5703125" style="136" customWidth="1"/>
    <col min="4616" max="4616" width="11.42578125" style="136" customWidth="1"/>
    <col min="4617" max="4617" width="18.42578125" style="136" customWidth="1"/>
    <col min="4618" max="4865" width="9.140625" style="136"/>
    <col min="4866" max="4866" width="9.42578125" style="136" customWidth="1"/>
    <col min="4867" max="4867" width="15.42578125" style="136" bestFit="1" customWidth="1"/>
    <col min="4868" max="4868" width="13.28515625" style="136" customWidth="1"/>
    <col min="4869" max="4869" width="7.85546875" style="136" customWidth="1"/>
    <col min="4870" max="4870" width="5.42578125" style="136" customWidth="1"/>
    <col min="4871" max="4871" width="11.5703125" style="136" customWidth="1"/>
    <col min="4872" max="4872" width="11.42578125" style="136" customWidth="1"/>
    <col min="4873" max="4873" width="18.42578125" style="136" customWidth="1"/>
    <col min="4874" max="5121" width="9.140625" style="136"/>
    <col min="5122" max="5122" width="9.42578125" style="136" customWidth="1"/>
    <col min="5123" max="5123" width="15.42578125" style="136" bestFit="1" customWidth="1"/>
    <col min="5124" max="5124" width="13.28515625" style="136" customWidth="1"/>
    <col min="5125" max="5125" width="7.85546875" style="136" customWidth="1"/>
    <col min="5126" max="5126" width="5.42578125" style="136" customWidth="1"/>
    <col min="5127" max="5127" width="11.5703125" style="136" customWidth="1"/>
    <col min="5128" max="5128" width="11.42578125" style="136" customWidth="1"/>
    <col min="5129" max="5129" width="18.42578125" style="136" customWidth="1"/>
    <col min="5130" max="5377" width="9.140625" style="136"/>
    <col min="5378" max="5378" width="9.42578125" style="136" customWidth="1"/>
    <col min="5379" max="5379" width="15.42578125" style="136" bestFit="1" customWidth="1"/>
    <col min="5380" max="5380" width="13.28515625" style="136" customWidth="1"/>
    <col min="5381" max="5381" width="7.85546875" style="136" customWidth="1"/>
    <col min="5382" max="5382" width="5.42578125" style="136" customWidth="1"/>
    <col min="5383" max="5383" width="11.5703125" style="136" customWidth="1"/>
    <col min="5384" max="5384" width="11.42578125" style="136" customWidth="1"/>
    <col min="5385" max="5385" width="18.42578125" style="136" customWidth="1"/>
    <col min="5386" max="5633" width="9.140625" style="136"/>
    <col min="5634" max="5634" width="9.42578125" style="136" customWidth="1"/>
    <col min="5635" max="5635" width="15.42578125" style="136" bestFit="1" customWidth="1"/>
    <col min="5636" max="5636" width="13.28515625" style="136" customWidth="1"/>
    <col min="5637" max="5637" width="7.85546875" style="136" customWidth="1"/>
    <col min="5638" max="5638" width="5.42578125" style="136" customWidth="1"/>
    <col min="5639" max="5639" width="11.5703125" style="136" customWidth="1"/>
    <col min="5640" max="5640" width="11.42578125" style="136" customWidth="1"/>
    <col min="5641" max="5641" width="18.42578125" style="136" customWidth="1"/>
    <col min="5642" max="5889" width="9.140625" style="136"/>
    <col min="5890" max="5890" width="9.42578125" style="136" customWidth="1"/>
    <col min="5891" max="5891" width="15.42578125" style="136" bestFit="1" customWidth="1"/>
    <col min="5892" max="5892" width="13.28515625" style="136" customWidth="1"/>
    <col min="5893" max="5893" width="7.85546875" style="136" customWidth="1"/>
    <col min="5894" max="5894" width="5.42578125" style="136" customWidth="1"/>
    <col min="5895" max="5895" width="11.5703125" style="136" customWidth="1"/>
    <col min="5896" max="5896" width="11.42578125" style="136" customWidth="1"/>
    <col min="5897" max="5897" width="18.42578125" style="136" customWidth="1"/>
    <col min="5898" max="6145" width="9.140625" style="136"/>
    <col min="6146" max="6146" width="9.42578125" style="136" customWidth="1"/>
    <col min="6147" max="6147" width="15.42578125" style="136" bestFit="1" customWidth="1"/>
    <col min="6148" max="6148" width="13.28515625" style="136" customWidth="1"/>
    <col min="6149" max="6149" width="7.85546875" style="136" customWidth="1"/>
    <col min="6150" max="6150" width="5.42578125" style="136" customWidth="1"/>
    <col min="6151" max="6151" width="11.5703125" style="136" customWidth="1"/>
    <col min="6152" max="6152" width="11.42578125" style="136" customWidth="1"/>
    <col min="6153" max="6153" width="18.42578125" style="136" customWidth="1"/>
    <col min="6154" max="6401" width="9.140625" style="136"/>
    <col min="6402" max="6402" width="9.42578125" style="136" customWidth="1"/>
    <col min="6403" max="6403" width="15.42578125" style="136" bestFit="1" customWidth="1"/>
    <col min="6404" max="6404" width="13.28515625" style="136" customWidth="1"/>
    <col min="6405" max="6405" width="7.85546875" style="136" customWidth="1"/>
    <col min="6406" max="6406" width="5.42578125" style="136" customWidth="1"/>
    <col min="6407" max="6407" width="11.5703125" style="136" customWidth="1"/>
    <col min="6408" max="6408" width="11.42578125" style="136" customWidth="1"/>
    <col min="6409" max="6409" width="18.42578125" style="136" customWidth="1"/>
    <col min="6410" max="6657" width="9.140625" style="136"/>
    <col min="6658" max="6658" width="9.42578125" style="136" customWidth="1"/>
    <col min="6659" max="6659" width="15.42578125" style="136" bestFit="1" customWidth="1"/>
    <col min="6660" max="6660" width="13.28515625" style="136" customWidth="1"/>
    <col min="6661" max="6661" width="7.85546875" style="136" customWidth="1"/>
    <col min="6662" max="6662" width="5.42578125" style="136" customWidth="1"/>
    <col min="6663" max="6663" width="11.5703125" style="136" customWidth="1"/>
    <col min="6664" max="6664" width="11.42578125" style="136" customWidth="1"/>
    <col min="6665" max="6665" width="18.42578125" style="136" customWidth="1"/>
    <col min="6666" max="6913" width="9.140625" style="136"/>
    <col min="6914" max="6914" width="9.42578125" style="136" customWidth="1"/>
    <col min="6915" max="6915" width="15.42578125" style="136" bestFit="1" customWidth="1"/>
    <col min="6916" max="6916" width="13.28515625" style="136" customWidth="1"/>
    <col min="6917" max="6917" width="7.85546875" style="136" customWidth="1"/>
    <col min="6918" max="6918" width="5.42578125" style="136" customWidth="1"/>
    <col min="6919" max="6919" width="11.5703125" style="136" customWidth="1"/>
    <col min="6920" max="6920" width="11.42578125" style="136" customWidth="1"/>
    <col min="6921" max="6921" width="18.42578125" style="136" customWidth="1"/>
    <col min="6922" max="7169" width="9.140625" style="136"/>
    <col min="7170" max="7170" width="9.42578125" style="136" customWidth="1"/>
    <col min="7171" max="7171" width="15.42578125" style="136" bestFit="1" customWidth="1"/>
    <col min="7172" max="7172" width="13.28515625" style="136" customWidth="1"/>
    <col min="7173" max="7173" width="7.85546875" style="136" customWidth="1"/>
    <col min="7174" max="7174" width="5.42578125" style="136" customWidth="1"/>
    <col min="7175" max="7175" width="11.5703125" style="136" customWidth="1"/>
    <col min="7176" max="7176" width="11.42578125" style="136" customWidth="1"/>
    <col min="7177" max="7177" width="18.42578125" style="136" customWidth="1"/>
    <col min="7178" max="7425" width="9.140625" style="136"/>
    <col min="7426" max="7426" width="9.42578125" style="136" customWidth="1"/>
    <col min="7427" max="7427" width="15.42578125" style="136" bestFit="1" customWidth="1"/>
    <col min="7428" max="7428" width="13.28515625" style="136" customWidth="1"/>
    <col min="7429" max="7429" width="7.85546875" style="136" customWidth="1"/>
    <col min="7430" max="7430" width="5.42578125" style="136" customWidth="1"/>
    <col min="7431" max="7431" width="11.5703125" style="136" customWidth="1"/>
    <col min="7432" max="7432" width="11.42578125" style="136" customWidth="1"/>
    <col min="7433" max="7433" width="18.42578125" style="136" customWidth="1"/>
    <col min="7434" max="7681" width="9.140625" style="136"/>
    <col min="7682" max="7682" width="9.42578125" style="136" customWidth="1"/>
    <col min="7683" max="7683" width="15.42578125" style="136" bestFit="1" customWidth="1"/>
    <col min="7684" max="7684" width="13.28515625" style="136" customWidth="1"/>
    <col min="7685" max="7685" width="7.85546875" style="136" customWidth="1"/>
    <col min="7686" max="7686" width="5.42578125" style="136" customWidth="1"/>
    <col min="7687" max="7687" width="11.5703125" style="136" customWidth="1"/>
    <col min="7688" max="7688" width="11.42578125" style="136" customWidth="1"/>
    <col min="7689" max="7689" width="18.42578125" style="136" customWidth="1"/>
    <col min="7690" max="7937" width="9.140625" style="136"/>
    <col min="7938" max="7938" width="9.42578125" style="136" customWidth="1"/>
    <col min="7939" max="7939" width="15.42578125" style="136" bestFit="1" customWidth="1"/>
    <col min="7940" max="7940" width="13.28515625" style="136" customWidth="1"/>
    <col min="7941" max="7941" width="7.85546875" style="136" customWidth="1"/>
    <col min="7942" max="7942" width="5.42578125" style="136" customWidth="1"/>
    <col min="7943" max="7943" width="11.5703125" style="136" customWidth="1"/>
    <col min="7944" max="7944" width="11.42578125" style="136" customWidth="1"/>
    <col min="7945" max="7945" width="18.42578125" style="136" customWidth="1"/>
    <col min="7946" max="8193" width="9.140625" style="136"/>
    <col min="8194" max="8194" width="9.42578125" style="136" customWidth="1"/>
    <col min="8195" max="8195" width="15.42578125" style="136" bestFit="1" customWidth="1"/>
    <col min="8196" max="8196" width="13.28515625" style="136" customWidth="1"/>
    <col min="8197" max="8197" width="7.85546875" style="136" customWidth="1"/>
    <col min="8198" max="8198" width="5.42578125" style="136" customWidth="1"/>
    <col min="8199" max="8199" width="11.5703125" style="136" customWidth="1"/>
    <col min="8200" max="8200" width="11.42578125" style="136" customWidth="1"/>
    <col min="8201" max="8201" width="18.42578125" style="136" customWidth="1"/>
    <col min="8202" max="8449" width="9.140625" style="136"/>
    <col min="8450" max="8450" width="9.42578125" style="136" customWidth="1"/>
    <col min="8451" max="8451" width="15.42578125" style="136" bestFit="1" customWidth="1"/>
    <col min="8452" max="8452" width="13.28515625" style="136" customWidth="1"/>
    <col min="8453" max="8453" width="7.85546875" style="136" customWidth="1"/>
    <col min="8454" max="8454" width="5.42578125" style="136" customWidth="1"/>
    <col min="8455" max="8455" width="11.5703125" style="136" customWidth="1"/>
    <col min="8456" max="8456" width="11.42578125" style="136" customWidth="1"/>
    <col min="8457" max="8457" width="18.42578125" style="136" customWidth="1"/>
    <col min="8458" max="8705" width="9.140625" style="136"/>
    <col min="8706" max="8706" width="9.42578125" style="136" customWidth="1"/>
    <col min="8707" max="8707" width="15.42578125" style="136" bestFit="1" customWidth="1"/>
    <col min="8708" max="8708" width="13.28515625" style="136" customWidth="1"/>
    <col min="8709" max="8709" width="7.85546875" style="136" customWidth="1"/>
    <col min="8710" max="8710" width="5.42578125" style="136" customWidth="1"/>
    <col min="8711" max="8711" width="11.5703125" style="136" customWidth="1"/>
    <col min="8712" max="8712" width="11.42578125" style="136" customWidth="1"/>
    <col min="8713" max="8713" width="18.42578125" style="136" customWidth="1"/>
    <col min="8714" max="8961" width="9.140625" style="136"/>
    <col min="8962" max="8962" width="9.42578125" style="136" customWidth="1"/>
    <col min="8963" max="8963" width="15.42578125" style="136" bestFit="1" customWidth="1"/>
    <col min="8964" max="8964" width="13.28515625" style="136" customWidth="1"/>
    <col min="8965" max="8965" width="7.85546875" style="136" customWidth="1"/>
    <col min="8966" max="8966" width="5.42578125" style="136" customWidth="1"/>
    <col min="8967" max="8967" width="11.5703125" style="136" customWidth="1"/>
    <col min="8968" max="8968" width="11.42578125" style="136" customWidth="1"/>
    <col min="8969" max="8969" width="18.42578125" style="136" customWidth="1"/>
    <col min="8970" max="9217" width="9.140625" style="136"/>
    <col min="9218" max="9218" width="9.42578125" style="136" customWidth="1"/>
    <col min="9219" max="9219" width="15.42578125" style="136" bestFit="1" customWidth="1"/>
    <col min="9220" max="9220" width="13.28515625" style="136" customWidth="1"/>
    <col min="9221" max="9221" width="7.85546875" style="136" customWidth="1"/>
    <col min="9222" max="9222" width="5.42578125" style="136" customWidth="1"/>
    <col min="9223" max="9223" width="11.5703125" style="136" customWidth="1"/>
    <col min="9224" max="9224" width="11.42578125" style="136" customWidth="1"/>
    <col min="9225" max="9225" width="18.42578125" style="136" customWidth="1"/>
    <col min="9226" max="9473" width="9.140625" style="136"/>
    <col min="9474" max="9474" width="9.42578125" style="136" customWidth="1"/>
    <col min="9475" max="9475" width="15.42578125" style="136" bestFit="1" customWidth="1"/>
    <col min="9476" max="9476" width="13.28515625" style="136" customWidth="1"/>
    <col min="9477" max="9477" width="7.85546875" style="136" customWidth="1"/>
    <col min="9478" max="9478" width="5.42578125" style="136" customWidth="1"/>
    <col min="9479" max="9479" width="11.5703125" style="136" customWidth="1"/>
    <col min="9480" max="9480" width="11.42578125" style="136" customWidth="1"/>
    <col min="9481" max="9481" width="18.42578125" style="136" customWidth="1"/>
    <col min="9482" max="9729" width="9.140625" style="136"/>
    <col min="9730" max="9730" width="9.42578125" style="136" customWidth="1"/>
    <col min="9731" max="9731" width="15.42578125" style="136" bestFit="1" customWidth="1"/>
    <col min="9732" max="9732" width="13.28515625" style="136" customWidth="1"/>
    <col min="9733" max="9733" width="7.85546875" style="136" customWidth="1"/>
    <col min="9734" max="9734" width="5.42578125" style="136" customWidth="1"/>
    <col min="9735" max="9735" width="11.5703125" style="136" customWidth="1"/>
    <col min="9736" max="9736" width="11.42578125" style="136" customWidth="1"/>
    <col min="9737" max="9737" width="18.42578125" style="136" customWidth="1"/>
    <col min="9738" max="9985" width="9.140625" style="136"/>
    <col min="9986" max="9986" width="9.42578125" style="136" customWidth="1"/>
    <col min="9987" max="9987" width="15.42578125" style="136" bestFit="1" customWidth="1"/>
    <col min="9988" max="9988" width="13.28515625" style="136" customWidth="1"/>
    <col min="9989" max="9989" width="7.85546875" style="136" customWidth="1"/>
    <col min="9990" max="9990" width="5.42578125" style="136" customWidth="1"/>
    <col min="9991" max="9991" width="11.5703125" style="136" customWidth="1"/>
    <col min="9992" max="9992" width="11.42578125" style="136" customWidth="1"/>
    <col min="9993" max="9993" width="18.42578125" style="136" customWidth="1"/>
    <col min="9994" max="10241" width="9.140625" style="136"/>
    <col min="10242" max="10242" width="9.42578125" style="136" customWidth="1"/>
    <col min="10243" max="10243" width="15.42578125" style="136" bestFit="1" customWidth="1"/>
    <col min="10244" max="10244" width="13.28515625" style="136" customWidth="1"/>
    <col min="10245" max="10245" width="7.85546875" style="136" customWidth="1"/>
    <col min="10246" max="10246" width="5.42578125" style="136" customWidth="1"/>
    <col min="10247" max="10247" width="11.5703125" style="136" customWidth="1"/>
    <col min="10248" max="10248" width="11.42578125" style="136" customWidth="1"/>
    <col min="10249" max="10249" width="18.42578125" style="136" customWidth="1"/>
    <col min="10250" max="10497" width="9.140625" style="136"/>
    <col min="10498" max="10498" width="9.42578125" style="136" customWidth="1"/>
    <col min="10499" max="10499" width="15.42578125" style="136" bestFit="1" customWidth="1"/>
    <col min="10500" max="10500" width="13.28515625" style="136" customWidth="1"/>
    <col min="10501" max="10501" width="7.85546875" style="136" customWidth="1"/>
    <col min="10502" max="10502" width="5.42578125" style="136" customWidth="1"/>
    <col min="10503" max="10503" width="11.5703125" style="136" customWidth="1"/>
    <col min="10504" max="10504" width="11.42578125" style="136" customWidth="1"/>
    <col min="10505" max="10505" width="18.42578125" style="136" customWidth="1"/>
    <col min="10506" max="10753" width="9.140625" style="136"/>
    <col min="10754" max="10754" width="9.42578125" style="136" customWidth="1"/>
    <col min="10755" max="10755" width="15.42578125" style="136" bestFit="1" customWidth="1"/>
    <col min="10756" max="10756" width="13.28515625" style="136" customWidth="1"/>
    <col min="10757" max="10757" width="7.85546875" style="136" customWidth="1"/>
    <col min="10758" max="10758" width="5.42578125" style="136" customWidth="1"/>
    <col min="10759" max="10759" width="11.5703125" style="136" customWidth="1"/>
    <col min="10760" max="10760" width="11.42578125" style="136" customWidth="1"/>
    <col min="10761" max="10761" width="18.42578125" style="136" customWidth="1"/>
    <col min="10762" max="11009" width="9.140625" style="136"/>
    <col min="11010" max="11010" width="9.42578125" style="136" customWidth="1"/>
    <col min="11011" max="11011" width="15.42578125" style="136" bestFit="1" customWidth="1"/>
    <col min="11012" max="11012" width="13.28515625" style="136" customWidth="1"/>
    <col min="11013" max="11013" width="7.85546875" style="136" customWidth="1"/>
    <col min="11014" max="11014" width="5.42578125" style="136" customWidth="1"/>
    <col min="11015" max="11015" width="11.5703125" style="136" customWidth="1"/>
    <col min="11016" max="11016" width="11.42578125" style="136" customWidth="1"/>
    <col min="11017" max="11017" width="18.42578125" style="136" customWidth="1"/>
    <col min="11018" max="11265" width="9.140625" style="136"/>
    <col min="11266" max="11266" width="9.42578125" style="136" customWidth="1"/>
    <col min="11267" max="11267" width="15.42578125" style="136" bestFit="1" customWidth="1"/>
    <col min="11268" max="11268" width="13.28515625" style="136" customWidth="1"/>
    <col min="11269" max="11269" width="7.85546875" style="136" customWidth="1"/>
    <col min="11270" max="11270" width="5.42578125" style="136" customWidth="1"/>
    <col min="11271" max="11271" width="11.5703125" style="136" customWidth="1"/>
    <col min="11272" max="11272" width="11.42578125" style="136" customWidth="1"/>
    <col min="11273" max="11273" width="18.42578125" style="136" customWidth="1"/>
    <col min="11274" max="11521" width="9.140625" style="136"/>
    <col min="11522" max="11522" width="9.42578125" style="136" customWidth="1"/>
    <col min="11523" max="11523" width="15.42578125" style="136" bestFit="1" customWidth="1"/>
    <col min="11524" max="11524" width="13.28515625" style="136" customWidth="1"/>
    <col min="11525" max="11525" width="7.85546875" style="136" customWidth="1"/>
    <col min="11526" max="11526" width="5.42578125" style="136" customWidth="1"/>
    <col min="11527" max="11527" width="11.5703125" style="136" customWidth="1"/>
    <col min="11528" max="11528" width="11.42578125" style="136" customWidth="1"/>
    <col min="11529" max="11529" width="18.42578125" style="136" customWidth="1"/>
    <col min="11530" max="11777" width="9.140625" style="136"/>
    <col min="11778" max="11778" width="9.42578125" style="136" customWidth="1"/>
    <col min="11779" max="11779" width="15.42578125" style="136" bestFit="1" customWidth="1"/>
    <col min="11780" max="11780" width="13.28515625" style="136" customWidth="1"/>
    <col min="11781" max="11781" width="7.85546875" style="136" customWidth="1"/>
    <col min="11782" max="11782" width="5.42578125" style="136" customWidth="1"/>
    <col min="11783" max="11783" width="11.5703125" style="136" customWidth="1"/>
    <col min="11784" max="11784" width="11.42578125" style="136" customWidth="1"/>
    <col min="11785" max="11785" width="18.42578125" style="136" customWidth="1"/>
    <col min="11786" max="12033" width="9.140625" style="136"/>
    <col min="12034" max="12034" width="9.42578125" style="136" customWidth="1"/>
    <col min="12035" max="12035" width="15.42578125" style="136" bestFit="1" customWidth="1"/>
    <col min="12036" max="12036" width="13.28515625" style="136" customWidth="1"/>
    <col min="12037" max="12037" width="7.85546875" style="136" customWidth="1"/>
    <col min="12038" max="12038" width="5.42578125" style="136" customWidth="1"/>
    <col min="12039" max="12039" width="11.5703125" style="136" customWidth="1"/>
    <col min="12040" max="12040" width="11.42578125" style="136" customWidth="1"/>
    <col min="12041" max="12041" width="18.42578125" style="136" customWidth="1"/>
    <col min="12042" max="12289" width="9.140625" style="136"/>
    <col min="12290" max="12290" width="9.42578125" style="136" customWidth="1"/>
    <col min="12291" max="12291" width="15.42578125" style="136" bestFit="1" customWidth="1"/>
    <col min="12292" max="12292" width="13.28515625" style="136" customWidth="1"/>
    <col min="12293" max="12293" width="7.85546875" style="136" customWidth="1"/>
    <col min="12294" max="12294" width="5.42578125" style="136" customWidth="1"/>
    <col min="12295" max="12295" width="11.5703125" style="136" customWidth="1"/>
    <col min="12296" max="12296" width="11.42578125" style="136" customWidth="1"/>
    <col min="12297" max="12297" width="18.42578125" style="136" customWidth="1"/>
    <col min="12298" max="12545" width="9.140625" style="136"/>
    <col min="12546" max="12546" width="9.42578125" style="136" customWidth="1"/>
    <col min="12547" max="12547" width="15.42578125" style="136" bestFit="1" customWidth="1"/>
    <col min="12548" max="12548" width="13.28515625" style="136" customWidth="1"/>
    <col min="12549" max="12549" width="7.85546875" style="136" customWidth="1"/>
    <col min="12550" max="12550" width="5.42578125" style="136" customWidth="1"/>
    <col min="12551" max="12551" width="11.5703125" style="136" customWidth="1"/>
    <col min="12552" max="12552" width="11.42578125" style="136" customWidth="1"/>
    <col min="12553" max="12553" width="18.42578125" style="136" customWidth="1"/>
    <col min="12554" max="12801" width="9.140625" style="136"/>
    <col min="12802" max="12802" width="9.42578125" style="136" customWidth="1"/>
    <col min="12803" max="12803" width="15.42578125" style="136" bestFit="1" customWidth="1"/>
    <col min="12804" max="12804" width="13.28515625" style="136" customWidth="1"/>
    <col min="12805" max="12805" width="7.85546875" style="136" customWidth="1"/>
    <col min="12806" max="12806" width="5.42578125" style="136" customWidth="1"/>
    <col min="12807" max="12807" width="11.5703125" style="136" customWidth="1"/>
    <col min="12808" max="12808" width="11.42578125" style="136" customWidth="1"/>
    <col min="12809" max="12809" width="18.42578125" style="136" customWidth="1"/>
    <col min="12810" max="13057" width="9.140625" style="136"/>
    <col min="13058" max="13058" width="9.42578125" style="136" customWidth="1"/>
    <col min="13059" max="13059" width="15.42578125" style="136" bestFit="1" customWidth="1"/>
    <col min="13060" max="13060" width="13.28515625" style="136" customWidth="1"/>
    <col min="13061" max="13061" width="7.85546875" style="136" customWidth="1"/>
    <col min="13062" max="13062" width="5.42578125" style="136" customWidth="1"/>
    <col min="13063" max="13063" width="11.5703125" style="136" customWidth="1"/>
    <col min="13064" max="13064" width="11.42578125" style="136" customWidth="1"/>
    <col min="13065" max="13065" width="18.42578125" style="136" customWidth="1"/>
    <col min="13066" max="13313" width="9.140625" style="136"/>
    <col min="13314" max="13314" width="9.42578125" style="136" customWidth="1"/>
    <col min="13315" max="13315" width="15.42578125" style="136" bestFit="1" customWidth="1"/>
    <col min="13316" max="13316" width="13.28515625" style="136" customWidth="1"/>
    <col min="13317" max="13317" width="7.85546875" style="136" customWidth="1"/>
    <col min="13318" max="13318" width="5.42578125" style="136" customWidth="1"/>
    <col min="13319" max="13319" width="11.5703125" style="136" customWidth="1"/>
    <col min="13320" max="13320" width="11.42578125" style="136" customWidth="1"/>
    <col min="13321" max="13321" width="18.42578125" style="136" customWidth="1"/>
    <col min="13322" max="13569" width="9.140625" style="136"/>
    <col min="13570" max="13570" width="9.42578125" style="136" customWidth="1"/>
    <col min="13571" max="13571" width="15.42578125" style="136" bestFit="1" customWidth="1"/>
    <col min="13572" max="13572" width="13.28515625" style="136" customWidth="1"/>
    <col min="13573" max="13573" width="7.85546875" style="136" customWidth="1"/>
    <col min="13574" max="13574" width="5.42578125" style="136" customWidth="1"/>
    <col min="13575" max="13575" width="11.5703125" style="136" customWidth="1"/>
    <col min="13576" max="13576" width="11.42578125" style="136" customWidth="1"/>
    <col min="13577" max="13577" width="18.42578125" style="136" customWidth="1"/>
    <col min="13578" max="13825" width="9.140625" style="136"/>
    <col min="13826" max="13826" width="9.42578125" style="136" customWidth="1"/>
    <col min="13827" max="13827" width="15.42578125" style="136" bestFit="1" customWidth="1"/>
    <col min="13828" max="13828" width="13.28515625" style="136" customWidth="1"/>
    <col min="13829" max="13829" width="7.85546875" style="136" customWidth="1"/>
    <col min="13830" max="13830" width="5.42578125" style="136" customWidth="1"/>
    <col min="13831" max="13831" width="11.5703125" style="136" customWidth="1"/>
    <col min="13832" max="13832" width="11.42578125" style="136" customWidth="1"/>
    <col min="13833" max="13833" width="18.42578125" style="136" customWidth="1"/>
    <col min="13834" max="14081" width="9.140625" style="136"/>
    <col min="14082" max="14082" width="9.42578125" style="136" customWidth="1"/>
    <col min="14083" max="14083" width="15.42578125" style="136" bestFit="1" customWidth="1"/>
    <col min="14084" max="14084" width="13.28515625" style="136" customWidth="1"/>
    <col min="14085" max="14085" width="7.85546875" style="136" customWidth="1"/>
    <col min="14086" max="14086" width="5.42578125" style="136" customWidth="1"/>
    <col min="14087" max="14087" width="11.5703125" style="136" customWidth="1"/>
    <col min="14088" max="14088" width="11.42578125" style="136" customWidth="1"/>
    <col min="14089" max="14089" width="18.42578125" style="136" customWidth="1"/>
    <col min="14090" max="14337" width="9.140625" style="136"/>
    <col min="14338" max="14338" width="9.42578125" style="136" customWidth="1"/>
    <col min="14339" max="14339" width="15.42578125" style="136" bestFit="1" customWidth="1"/>
    <col min="14340" max="14340" width="13.28515625" style="136" customWidth="1"/>
    <col min="14341" max="14341" width="7.85546875" style="136" customWidth="1"/>
    <col min="14342" max="14342" width="5.42578125" style="136" customWidth="1"/>
    <col min="14343" max="14343" width="11.5703125" style="136" customWidth="1"/>
    <col min="14344" max="14344" width="11.42578125" style="136" customWidth="1"/>
    <col min="14345" max="14345" width="18.42578125" style="136" customWidth="1"/>
    <col min="14346" max="14593" width="9.140625" style="136"/>
    <col min="14594" max="14594" width="9.42578125" style="136" customWidth="1"/>
    <col min="14595" max="14595" width="15.42578125" style="136" bestFit="1" customWidth="1"/>
    <col min="14596" max="14596" width="13.28515625" style="136" customWidth="1"/>
    <col min="14597" max="14597" width="7.85546875" style="136" customWidth="1"/>
    <col min="14598" max="14598" width="5.42578125" style="136" customWidth="1"/>
    <col min="14599" max="14599" width="11.5703125" style="136" customWidth="1"/>
    <col min="14600" max="14600" width="11.42578125" style="136" customWidth="1"/>
    <col min="14601" max="14601" width="18.42578125" style="136" customWidth="1"/>
    <col min="14602" max="14849" width="9.140625" style="136"/>
    <col min="14850" max="14850" width="9.42578125" style="136" customWidth="1"/>
    <col min="14851" max="14851" width="15.42578125" style="136" bestFit="1" customWidth="1"/>
    <col min="14852" max="14852" width="13.28515625" style="136" customWidth="1"/>
    <col min="14853" max="14853" width="7.85546875" style="136" customWidth="1"/>
    <col min="14854" max="14854" width="5.42578125" style="136" customWidth="1"/>
    <col min="14855" max="14855" width="11.5703125" style="136" customWidth="1"/>
    <col min="14856" max="14856" width="11.42578125" style="136" customWidth="1"/>
    <col min="14857" max="14857" width="18.42578125" style="136" customWidth="1"/>
    <col min="14858" max="15105" width="9.140625" style="136"/>
    <col min="15106" max="15106" width="9.42578125" style="136" customWidth="1"/>
    <col min="15107" max="15107" width="15.42578125" style="136" bestFit="1" customWidth="1"/>
    <col min="15108" max="15108" width="13.28515625" style="136" customWidth="1"/>
    <col min="15109" max="15109" width="7.85546875" style="136" customWidth="1"/>
    <col min="15110" max="15110" width="5.42578125" style="136" customWidth="1"/>
    <col min="15111" max="15111" width="11.5703125" style="136" customWidth="1"/>
    <col min="15112" max="15112" width="11.42578125" style="136" customWidth="1"/>
    <col min="15113" max="15113" width="18.42578125" style="136" customWidth="1"/>
    <col min="15114" max="15361" width="9.140625" style="136"/>
    <col min="15362" max="15362" width="9.42578125" style="136" customWidth="1"/>
    <col min="15363" max="15363" width="15.42578125" style="136" bestFit="1" customWidth="1"/>
    <col min="15364" max="15364" width="13.28515625" style="136" customWidth="1"/>
    <col min="15365" max="15365" width="7.85546875" style="136" customWidth="1"/>
    <col min="15366" max="15366" width="5.42578125" style="136" customWidth="1"/>
    <col min="15367" max="15367" width="11.5703125" style="136" customWidth="1"/>
    <col min="15368" max="15368" width="11.42578125" style="136" customWidth="1"/>
    <col min="15369" max="15369" width="18.42578125" style="136" customWidth="1"/>
    <col min="15370" max="15617" width="9.140625" style="136"/>
    <col min="15618" max="15618" width="9.42578125" style="136" customWidth="1"/>
    <col min="15619" max="15619" width="15.42578125" style="136" bestFit="1" customWidth="1"/>
    <col min="15620" max="15620" width="13.28515625" style="136" customWidth="1"/>
    <col min="15621" max="15621" width="7.85546875" style="136" customWidth="1"/>
    <col min="15622" max="15622" width="5.42578125" style="136" customWidth="1"/>
    <col min="15623" max="15623" width="11.5703125" style="136" customWidth="1"/>
    <col min="15624" max="15624" width="11.42578125" style="136" customWidth="1"/>
    <col min="15625" max="15625" width="18.42578125" style="136" customWidth="1"/>
    <col min="15626" max="15873" width="9.140625" style="136"/>
    <col min="15874" max="15874" width="9.42578125" style="136" customWidth="1"/>
    <col min="15875" max="15875" width="15.42578125" style="136" bestFit="1" customWidth="1"/>
    <col min="15876" max="15876" width="13.28515625" style="136" customWidth="1"/>
    <col min="15877" max="15877" width="7.85546875" style="136" customWidth="1"/>
    <col min="15878" max="15878" width="5.42578125" style="136" customWidth="1"/>
    <col min="15879" max="15879" width="11.5703125" style="136" customWidth="1"/>
    <col min="15880" max="15880" width="11.42578125" style="136" customWidth="1"/>
    <col min="15881" max="15881" width="18.42578125" style="136" customWidth="1"/>
    <col min="15882" max="16129" width="9.140625" style="136"/>
    <col min="16130" max="16130" width="9.42578125" style="136" customWidth="1"/>
    <col min="16131" max="16131" width="15.42578125" style="136" bestFit="1" customWidth="1"/>
    <col min="16132" max="16132" width="13.28515625" style="136" customWidth="1"/>
    <col min="16133" max="16133" width="7.85546875" style="136" customWidth="1"/>
    <col min="16134" max="16134" width="5.42578125" style="136" customWidth="1"/>
    <col min="16135" max="16135" width="11.5703125" style="136" customWidth="1"/>
    <col min="16136" max="16136" width="11.42578125" style="136" customWidth="1"/>
    <col min="16137" max="16137" width="18.42578125" style="136" customWidth="1"/>
    <col min="16138" max="16384" width="9.140625" style="136"/>
  </cols>
  <sheetData>
    <row r="2" spans="2:9" ht="18" x14ac:dyDescent="0.25">
      <c r="B2" s="133"/>
      <c r="C2" s="133"/>
      <c r="D2" s="133"/>
      <c r="E2" s="133"/>
      <c r="F2" s="134"/>
      <c r="G2" s="135"/>
      <c r="H2" s="135"/>
      <c r="I2" s="133"/>
    </row>
    <row r="3" spans="2:9" ht="18" x14ac:dyDescent="0.25">
      <c r="B3" s="133"/>
      <c r="C3" s="133"/>
      <c r="D3" s="133"/>
      <c r="E3" s="133"/>
      <c r="F3" s="134"/>
      <c r="G3" s="135"/>
      <c r="H3" s="135"/>
      <c r="I3" s="133"/>
    </row>
    <row r="4" spans="2:9" ht="18" x14ac:dyDescent="0.25">
      <c r="B4" s="133"/>
      <c r="C4" s="133"/>
      <c r="D4" s="133"/>
      <c r="E4" s="133"/>
      <c r="F4" s="134"/>
      <c r="G4" s="135"/>
      <c r="H4" s="135"/>
      <c r="I4" s="133"/>
    </row>
    <row r="5" spans="2:9" ht="20.25" customHeight="1" x14ac:dyDescent="0.25">
      <c r="B5" s="137" t="s">
        <v>352</v>
      </c>
      <c r="C5" s="137"/>
      <c r="D5" s="137"/>
      <c r="E5" s="137"/>
      <c r="F5" s="137"/>
      <c r="G5" s="137"/>
      <c r="H5" s="137"/>
      <c r="I5" s="137"/>
    </row>
    <row r="6" spans="2:9" ht="15" x14ac:dyDescent="0.25">
      <c r="B6" s="138" t="s">
        <v>353</v>
      </c>
      <c r="C6" s="139"/>
      <c r="D6" s="140">
        <f ca="1">TODAY()</f>
        <v>44343</v>
      </c>
      <c r="E6" s="141"/>
      <c r="F6" s="141"/>
      <c r="G6" s="133"/>
      <c r="H6" s="133"/>
      <c r="I6" s="133"/>
    </row>
    <row r="7" spans="2:9" ht="15" x14ac:dyDescent="0.2">
      <c r="B7" s="142"/>
      <c r="C7" s="142"/>
      <c r="D7" s="143"/>
      <c r="E7" s="143"/>
      <c r="F7" s="143"/>
    </row>
    <row r="8" spans="2:9" ht="17.25" customHeight="1" x14ac:dyDescent="0.2">
      <c r="B8" s="174" t="str">
        <f>B5</f>
        <v>RMG METAL GROUP</v>
      </c>
      <c r="C8" s="174"/>
      <c r="D8" s="174"/>
      <c r="E8" s="174"/>
      <c r="F8" s="174"/>
      <c r="G8" s="174"/>
      <c r="H8" s="174"/>
      <c r="I8" s="174"/>
    </row>
    <row r="9" spans="2:9" ht="16.5" x14ac:dyDescent="0.2">
      <c r="B9" s="175" t="s">
        <v>354</v>
      </c>
      <c r="C9" s="175"/>
      <c r="D9" s="175"/>
      <c r="E9" s="175"/>
      <c r="F9" s="175"/>
      <c r="G9" s="175"/>
      <c r="H9" s="175"/>
      <c r="I9" s="175"/>
    </row>
    <row r="10" spans="2:9" ht="15.75" x14ac:dyDescent="0.2">
      <c r="B10" s="144" t="s">
        <v>355</v>
      </c>
      <c r="C10" s="176" t="s">
        <v>356</v>
      </c>
      <c r="D10" s="176"/>
      <c r="E10" s="176"/>
      <c r="F10" s="176"/>
      <c r="G10" s="176" t="s">
        <v>357</v>
      </c>
      <c r="H10" s="176"/>
      <c r="I10" s="176"/>
    </row>
    <row r="11" spans="2:9" ht="18" customHeight="1" x14ac:dyDescent="0.2">
      <c r="B11" s="145" t="s">
        <v>358</v>
      </c>
      <c r="C11" s="177" t="s">
        <v>359</v>
      </c>
      <c r="D11" s="177"/>
      <c r="E11" s="177"/>
      <c r="F11" s="177"/>
      <c r="G11" s="178"/>
      <c r="H11" s="178"/>
      <c r="I11" s="178"/>
    </row>
    <row r="12" spans="2:9" ht="15" customHeight="1" x14ac:dyDescent="0.2">
      <c r="B12" s="146"/>
      <c r="C12" s="179"/>
      <c r="D12" s="180"/>
      <c r="E12" s="180"/>
      <c r="F12" s="181"/>
      <c r="G12" s="182"/>
      <c r="H12" s="182"/>
      <c r="I12" s="182"/>
    </row>
    <row r="13" spans="2:9" ht="15" customHeight="1" x14ac:dyDescent="0.2">
      <c r="B13" s="146" t="s">
        <v>358</v>
      </c>
      <c r="C13" s="179" t="s">
        <v>360</v>
      </c>
      <c r="D13" s="180"/>
      <c r="E13" s="180"/>
      <c r="F13" s="181"/>
      <c r="G13" s="183">
        <f>+Headchart!E28</f>
        <v>0</v>
      </c>
      <c r="H13" s="183"/>
      <c r="I13" s="183"/>
    </row>
    <row r="14" spans="2:9" ht="15.75" x14ac:dyDescent="0.2">
      <c r="B14" s="184" t="s">
        <v>361</v>
      </c>
      <c r="C14" s="185"/>
      <c r="D14" s="185"/>
      <c r="E14" s="185"/>
      <c r="F14" s="186"/>
      <c r="G14" s="178">
        <f>SUM(G11:I13)</f>
        <v>0</v>
      </c>
      <c r="H14" s="178"/>
      <c r="I14" s="178"/>
    </row>
    <row r="15" spans="2:9" ht="15.75" x14ac:dyDescent="0.2">
      <c r="B15" s="184" t="s">
        <v>362</v>
      </c>
      <c r="C15" s="185"/>
      <c r="D15" s="185"/>
      <c r="E15" s="185"/>
      <c r="F15" s="186"/>
      <c r="G15" s="178">
        <f>G14*0.18</f>
        <v>0</v>
      </c>
      <c r="H15" s="178"/>
      <c r="I15" s="178"/>
    </row>
    <row r="16" spans="2:9" ht="15.75" x14ac:dyDescent="0.2">
      <c r="B16" s="184" t="s">
        <v>318</v>
      </c>
      <c r="C16" s="185"/>
      <c r="D16" s="185"/>
      <c r="E16" s="185"/>
      <c r="F16" s="186"/>
      <c r="G16" s="178">
        <f>SUM(G14:I15)</f>
        <v>0</v>
      </c>
      <c r="H16" s="178"/>
      <c r="I16" s="178"/>
    </row>
    <row r="17" spans="2:9" x14ac:dyDescent="0.2">
      <c r="D17" s="147"/>
    </row>
    <row r="18" spans="2:9" x14ac:dyDescent="0.2">
      <c r="D18" s="147"/>
    </row>
    <row r="19" spans="2:9" x14ac:dyDescent="0.2">
      <c r="D19" s="147"/>
    </row>
    <row r="20" spans="2:9" x14ac:dyDescent="0.2">
      <c r="C20" s="148" t="s">
        <v>363</v>
      </c>
      <c r="I20" s="149"/>
    </row>
    <row r="21" spans="2:9" x14ac:dyDescent="0.2">
      <c r="C21" s="148"/>
      <c r="I21" s="149"/>
    </row>
    <row r="22" spans="2:9" x14ac:dyDescent="0.2">
      <c r="F22" s="150"/>
    </row>
    <row r="23" spans="2:9" x14ac:dyDescent="0.2">
      <c r="F23" s="150"/>
    </row>
    <row r="24" spans="2:9" x14ac:dyDescent="0.2">
      <c r="C24" s="133" t="s">
        <v>364</v>
      </c>
      <c r="F24" s="150"/>
    </row>
    <row r="25" spans="2:9" x14ac:dyDescent="0.2">
      <c r="B25" s="151" t="s">
        <v>365</v>
      </c>
      <c r="C25" s="152" t="s">
        <v>366</v>
      </c>
      <c r="D25" s="147"/>
    </row>
    <row r="26" spans="2:9" x14ac:dyDescent="0.2">
      <c r="B26" s="151" t="s">
        <v>367</v>
      </c>
      <c r="C26" s="152" t="s">
        <v>368</v>
      </c>
    </row>
    <row r="27" spans="2:9" x14ac:dyDescent="0.2">
      <c r="B27" s="151" t="s">
        <v>369</v>
      </c>
      <c r="C27" s="152" t="s">
        <v>370</v>
      </c>
    </row>
    <row r="28" spans="2:9" x14ac:dyDescent="0.2">
      <c r="B28" s="151" t="s">
        <v>371</v>
      </c>
      <c r="C28" s="152" t="s">
        <v>372</v>
      </c>
    </row>
    <row r="29" spans="2:9" x14ac:dyDescent="0.2">
      <c r="C29" s="133" t="s">
        <v>373</v>
      </c>
    </row>
    <row r="30" spans="2:9" x14ac:dyDescent="0.2">
      <c r="B30" s="151" t="s">
        <v>365</v>
      </c>
      <c r="C30" s="152" t="s">
        <v>389</v>
      </c>
    </row>
    <row r="31" spans="2:9" x14ac:dyDescent="0.2">
      <c r="B31" s="151" t="s">
        <v>367</v>
      </c>
      <c r="C31" s="152" t="s">
        <v>374</v>
      </c>
    </row>
    <row r="32" spans="2:9" x14ac:dyDescent="0.2">
      <c r="C32" s="150"/>
    </row>
    <row r="33" spans="2:10" x14ac:dyDescent="0.2">
      <c r="B33" s="151"/>
      <c r="C33" s="133" t="s">
        <v>375</v>
      </c>
    </row>
    <row r="34" spans="2:10" x14ac:dyDescent="0.2">
      <c r="B34" s="151" t="s">
        <v>365</v>
      </c>
      <c r="C34" s="169" t="s">
        <v>390</v>
      </c>
    </row>
    <row r="35" spans="2:10" x14ac:dyDescent="0.2">
      <c r="B35" s="151"/>
      <c r="C35" s="152" t="s">
        <v>376</v>
      </c>
    </row>
    <row r="36" spans="2:10" x14ac:dyDescent="0.2">
      <c r="B36" s="151"/>
      <c r="C36" s="152"/>
    </row>
    <row r="37" spans="2:10" s="153" customFormat="1" ht="14.45" customHeight="1" x14ac:dyDescent="0.25">
      <c r="D37" s="148"/>
      <c r="E37" s="148"/>
      <c r="F37" s="148"/>
      <c r="G37" s="148"/>
      <c r="H37" s="148"/>
    </row>
    <row r="38" spans="2:10" s="153" customFormat="1" ht="14.45" customHeight="1" x14ac:dyDescent="0.25">
      <c r="B38" s="154"/>
      <c r="C38" s="155" t="s">
        <v>388</v>
      </c>
      <c r="D38" s="156"/>
      <c r="E38" s="156"/>
      <c r="F38" s="156"/>
      <c r="G38" s="156"/>
      <c r="H38" s="156"/>
      <c r="I38" s="154"/>
    </row>
    <row r="39" spans="2:10" s="161" customFormat="1" ht="14.45" customHeight="1" x14ac:dyDescent="0.25">
      <c r="B39" s="157"/>
      <c r="C39" s="158"/>
      <c r="D39" s="158"/>
      <c r="E39" s="158"/>
      <c r="F39" s="159"/>
      <c r="G39" s="160"/>
      <c r="H39" s="160"/>
      <c r="I39" s="157"/>
      <c r="J39" s="153"/>
    </row>
    <row r="40" spans="2:10" s="161" customFormat="1" ht="14.45" customHeight="1" x14ac:dyDescent="0.25">
      <c r="B40" s="157"/>
      <c r="C40" s="162" t="s">
        <v>377</v>
      </c>
      <c r="D40" s="172"/>
      <c r="E40" s="172"/>
      <c r="F40" s="172"/>
      <c r="G40" s="172"/>
      <c r="H40" s="172"/>
      <c r="I40" s="172"/>
      <c r="J40" s="153"/>
    </row>
    <row r="41" spans="2:10" s="161" customFormat="1" ht="14.45" customHeight="1" x14ac:dyDescent="0.25">
      <c r="B41" s="157"/>
      <c r="C41" s="162" t="s">
        <v>378</v>
      </c>
      <c r="D41" s="163"/>
      <c r="E41" s="164"/>
      <c r="F41" s="164"/>
      <c r="G41" s="164"/>
      <c r="H41" s="164"/>
      <c r="I41" s="164"/>
      <c r="J41" s="153"/>
    </row>
    <row r="42" spans="2:10" s="161" customFormat="1" ht="14.45" customHeight="1" x14ac:dyDescent="0.25">
      <c r="B42" s="157"/>
      <c r="C42" s="162" t="s">
        <v>379</v>
      </c>
      <c r="D42" s="163"/>
      <c r="E42" s="164"/>
      <c r="F42" s="164"/>
      <c r="G42" s="164"/>
      <c r="H42" s="164"/>
      <c r="I42" s="164"/>
      <c r="J42" s="153"/>
    </row>
    <row r="43" spans="2:10" s="161" customFormat="1" ht="14.45" customHeight="1" x14ac:dyDescent="0.25">
      <c r="B43" s="165"/>
      <c r="C43" s="166" t="s">
        <v>380</v>
      </c>
      <c r="D43" s="173"/>
      <c r="E43" s="173"/>
      <c r="F43" s="173"/>
      <c r="G43" s="173"/>
      <c r="H43" s="173"/>
      <c r="I43" s="165"/>
      <c r="J43" s="153"/>
    </row>
  </sheetData>
  <mergeCells count="18">
    <mergeCell ref="D43:H43"/>
    <mergeCell ref="C12:F12"/>
    <mergeCell ref="G12:I12"/>
    <mergeCell ref="C13:F13"/>
    <mergeCell ref="G13:I13"/>
    <mergeCell ref="B14:F14"/>
    <mergeCell ref="G14:I14"/>
    <mergeCell ref="B15:F15"/>
    <mergeCell ref="G15:I15"/>
    <mergeCell ref="B16:F16"/>
    <mergeCell ref="G16:I16"/>
    <mergeCell ref="D40:I40"/>
    <mergeCell ref="B8:I8"/>
    <mergeCell ref="B9:I9"/>
    <mergeCell ref="C10:F10"/>
    <mergeCell ref="G10:I10"/>
    <mergeCell ref="C11:F11"/>
    <mergeCell ref="G11:I11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8"/>
  <sheetViews>
    <sheetView tabSelected="1" view="pageBreakPreview" zoomScale="60" zoomScaleNormal="100" workbookViewId="0">
      <selection activeCell="F14" sqref="F14"/>
    </sheetView>
  </sheetViews>
  <sheetFormatPr defaultRowHeight="15" x14ac:dyDescent="0.25"/>
  <cols>
    <col min="2" max="2" width="15.42578125" bestFit="1" customWidth="1"/>
    <col min="3" max="3" width="60.140625" bestFit="1" customWidth="1"/>
    <col min="4" max="4" width="11.5703125" bestFit="1" customWidth="1"/>
    <col min="5" max="5" width="23.7109375" bestFit="1" customWidth="1"/>
    <col min="6" max="6" width="25.5703125" customWidth="1"/>
  </cols>
  <sheetData>
    <row r="9" spans="2:6" ht="15.75" thickBot="1" x14ac:dyDescent="0.3"/>
    <row r="10" spans="2:6" ht="27" customHeight="1" thickBot="1" x14ac:dyDescent="0.3">
      <c r="B10" s="187" t="s">
        <v>383</v>
      </c>
      <c r="C10" s="188"/>
      <c r="D10" s="188"/>
      <c r="E10" s="189"/>
    </row>
    <row r="12" spans="2:6" ht="15.75" thickBot="1" x14ac:dyDescent="0.3"/>
    <row r="13" spans="2:6" ht="63.75" customHeight="1" thickBot="1" x14ac:dyDescent="0.3">
      <c r="B13" s="131" t="s">
        <v>384</v>
      </c>
      <c r="C13" s="131" t="s">
        <v>386</v>
      </c>
      <c r="D13" s="168" t="s">
        <v>385</v>
      </c>
      <c r="E13" s="170" t="s">
        <v>391</v>
      </c>
      <c r="F13" s="170" t="s">
        <v>392</v>
      </c>
    </row>
    <row r="14" spans="2:6" ht="15.75" thickBot="1" x14ac:dyDescent="0.3"/>
    <row r="15" spans="2:6" x14ac:dyDescent="0.25">
      <c r="B15" s="81">
        <v>1</v>
      </c>
      <c r="C15" s="102" t="s">
        <v>319</v>
      </c>
      <c r="D15" s="103">
        <v>12</v>
      </c>
      <c r="E15" s="96">
        <f>+'12_Bİgbeg'!K62</f>
        <v>0</v>
      </c>
      <c r="F15" s="96">
        <f>+'12_Bİgbeg'!L62</f>
        <v>0</v>
      </c>
    </row>
    <row r="16" spans="2:6" x14ac:dyDescent="0.25">
      <c r="B16" s="65">
        <v>2</v>
      </c>
      <c r="C16" s="104" t="s">
        <v>320</v>
      </c>
      <c r="D16" s="105">
        <v>11</v>
      </c>
      <c r="E16" s="97">
        <f>+'11_Картирование (Нана) и минера'!K62</f>
        <v>0</v>
      </c>
      <c r="F16" s="97">
        <f>+'11_Картирование (Нана) и минера'!L62</f>
        <v>0</v>
      </c>
    </row>
    <row r="17" spans="2:6" x14ac:dyDescent="0.25">
      <c r="B17" s="65">
        <v>3</v>
      </c>
      <c r="C17" s="104" t="s">
        <v>321</v>
      </c>
      <c r="D17" s="105">
        <v>3</v>
      </c>
      <c r="E17" s="97">
        <f>+'3_Лаборатория Кварцит (ЗИФ)'!K53</f>
        <v>0</v>
      </c>
      <c r="F17" s="97">
        <f>+'3_Лаборатория Кварцит (ЗИФ)'!L53</f>
        <v>0</v>
      </c>
    </row>
    <row r="18" spans="2:6" x14ac:dyDescent="0.25">
      <c r="B18" s="65">
        <v>4</v>
      </c>
      <c r="C18" s="104" t="s">
        <v>322</v>
      </c>
      <c r="D18" s="105">
        <v>2</v>
      </c>
      <c r="E18" s="97">
        <f>+'2_Исследовательская лаборатория'!K54</f>
        <v>0</v>
      </c>
      <c r="F18" s="97">
        <f>+'2_Исследовательская лаборатория'!L54</f>
        <v>0</v>
      </c>
    </row>
    <row r="19" spans="2:6" x14ac:dyDescent="0.25">
      <c r="B19" s="65">
        <v>5</v>
      </c>
      <c r="C19" s="104" t="s">
        <v>323</v>
      </c>
      <c r="D19" s="105">
        <v>1</v>
      </c>
      <c r="E19" s="97">
        <f>+'1_OTK'!K78</f>
        <v>0</v>
      </c>
      <c r="F19" s="97">
        <f>+'1_OTK'!L78</f>
        <v>0</v>
      </c>
    </row>
    <row r="20" spans="2:6" x14ac:dyDescent="0.25">
      <c r="B20" s="98">
        <v>6</v>
      </c>
      <c r="C20" s="99" t="s">
        <v>324</v>
      </c>
      <c r="D20" s="100">
        <v>4</v>
      </c>
      <c r="E20" s="97"/>
      <c r="F20" s="97"/>
    </row>
    <row r="21" spans="2:6" x14ac:dyDescent="0.25">
      <c r="B21" s="65">
        <v>7</v>
      </c>
      <c r="C21" s="104" t="s">
        <v>325</v>
      </c>
      <c r="D21" s="105">
        <v>9</v>
      </c>
      <c r="E21" s="97">
        <f>+'9_Геолаборатория.'!K51</f>
        <v>0</v>
      </c>
      <c r="F21" s="97">
        <f>+'9_Геолаборатория.'!L51</f>
        <v>0</v>
      </c>
    </row>
    <row r="22" spans="2:6" x14ac:dyDescent="0.25">
      <c r="B22" s="65">
        <v>8</v>
      </c>
      <c r="C22" s="104" t="s">
        <v>326</v>
      </c>
      <c r="D22" s="105">
        <v>10</v>
      </c>
      <c r="E22" s="97">
        <f>+'10_Лаборатория обработки геолог'!K87</f>
        <v>0</v>
      </c>
      <c r="F22" s="97">
        <f>+'10_Лаборатория обработки геолог'!L87</f>
        <v>0</v>
      </c>
    </row>
    <row r="23" spans="2:6" x14ac:dyDescent="0.25">
      <c r="B23" s="65">
        <v>9</v>
      </c>
      <c r="C23" s="104" t="s">
        <v>327</v>
      </c>
      <c r="D23" s="105">
        <v>5</v>
      </c>
      <c r="E23" s="97">
        <f>+'5_Здание ремонта тяжёлой механи'!K18</f>
        <v>0</v>
      </c>
      <c r="F23" s="97">
        <f>+'5_Здание ремонта тяжёлой механи'!L18</f>
        <v>0</v>
      </c>
    </row>
    <row r="24" spans="2:6" x14ac:dyDescent="0.25">
      <c r="B24" s="65">
        <v>10</v>
      </c>
      <c r="C24" s="104" t="s">
        <v>328</v>
      </c>
      <c r="D24" s="105">
        <v>6</v>
      </c>
      <c r="E24" s="97">
        <f>+'6_Сварочный участок тяжелой тех'!K69</f>
        <v>0</v>
      </c>
      <c r="F24" s="97">
        <f>+'6_Сварочный участок тяжелой тех'!L69</f>
        <v>0</v>
      </c>
    </row>
    <row r="25" spans="2:6" x14ac:dyDescent="0.25">
      <c r="B25" s="65">
        <v>11</v>
      </c>
      <c r="C25" s="104" t="s">
        <v>329</v>
      </c>
      <c r="D25" s="105">
        <v>7</v>
      </c>
      <c r="E25" s="97">
        <f>+'7_Ремонтно-Механический цех'!K76</f>
        <v>0</v>
      </c>
      <c r="F25" s="97">
        <f>+'7_Ремонтно-Механический цех'!L76</f>
        <v>0</v>
      </c>
    </row>
    <row r="26" spans="2:6" ht="15.75" thickBot="1" x14ac:dyDescent="0.3">
      <c r="B26" s="66">
        <v>12</v>
      </c>
      <c r="C26" s="106" t="s">
        <v>330</v>
      </c>
      <c r="D26" s="107">
        <v>8</v>
      </c>
      <c r="E26" s="101">
        <f>+'8_Столярный цех'!K63</f>
        <v>0</v>
      </c>
      <c r="F26" s="101">
        <f>+'8_Столярный цех'!L63</f>
        <v>0</v>
      </c>
    </row>
    <row r="27" spans="2:6" ht="15.75" thickBot="1" x14ac:dyDescent="0.3">
      <c r="E27" s="95"/>
      <c r="F27" s="95"/>
    </row>
    <row r="28" spans="2:6" ht="16.5" thickBot="1" x14ac:dyDescent="0.3">
      <c r="B28" s="190" t="s">
        <v>331</v>
      </c>
      <c r="C28" s="191"/>
      <c r="D28" s="191"/>
      <c r="E28" s="117">
        <f>SUM(E15:E26)</f>
        <v>0</v>
      </c>
      <c r="F28" s="117">
        <f>SUM(F15:F26)</f>
        <v>0</v>
      </c>
    </row>
  </sheetData>
  <mergeCells count="2">
    <mergeCell ref="B10:E10"/>
    <mergeCell ref="B28:D28"/>
  </mergeCells>
  <pageMargins left="0.7" right="0.7" top="0.75" bottom="0.75" header="0.3" footer="0.3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8"/>
  <sheetViews>
    <sheetView view="pageBreakPreview" zoomScale="60" zoomScaleNormal="70" workbookViewId="0">
      <pane ySplit="5" topLeftCell="A8" activePane="bottomLeft" state="frozen"/>
      <selection pane="bottomLeft"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9.42578125" bestFit="1" customWidth="1"/>
    <col min="7" max="7" width="14.140625" hidden="1" customWidth="1"/>
    <col min="11" max="11" width="22.28515625" customWidth="1"/>
  </cols>
  <sheetData>
    <row r="1" spans="2:11" ht="15.75" thickBot="1" x14ac:dyDescent="0.3"/>
    <row r="2" spans="2:11" ht="15.75" thickBot="1" x14ac:dyDescent="0.3">
      <c r="B2" s="203" t="s">
        <v>10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387</v>
      </c>
      <c r="F4" s="3" t="s">
        <v>393</v>
      </c>
      <c r="G4" s="88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x14ac:dyDescent="0.25">
      <c r="B6" s="195">
        <v>1</v>
      </c>
      <c r="C6" s="16" t="s">
        <v>17</v>
      </c>
      <c r="D6" s="200" t="s">
        <v>46</v>
      </c>
      <c r="E6" s="200">
        <v>1</v>
      </c>
      <c r="F6" s="193" t="s">
        <v>48</v>
      </c>
      <c r="G6" s="16"/>
      <c r="H6" s="16"/>
      <c r="I6" s="16"/>
      <c r="J6" s="16"/>
      <c r="K6" s="16"/>
    </row>
    <row r="7" spans="2:11" x14ac:dyDescent="0.25">
      <c r="B7" s="196"/>
      <c r="C7" s="11" t="s">
        <v>144</v>
      </c>
      <c r="D7" s="201"/>
      <c r="E7" s="201"/>
      <c r="F7" s="194"/>
      <c r="G7" s="11"/>
      <c r="H7" s="11"/>
      <c r="I7" s="11"/>
      <c r="J7" s="11"/>
      <c r="K7" s="11"/>
    </row>
    <row r="8" spans="2:11" x14ac:dyDescent="0.25">
      <c r="B8" s="196"/>
      <c r="C8" s="11" t="s">
        <v>20</v>
      </c>
      <c r="D8" s="201"/>
      <c r="E8" s="201"/>
      <c r="F8" s="194"/>
      <c r="G8" s="11"/>
      <c r="H8" s="11"/>
      <c r="I8" s="11"/>
      <c r="J8" s="11"/>
      <c r="K8" s="11"/>
    </row>
    <row r="9" spans="2:11" x14ac:dyDescent="0.25">
      <c r="B9" s="196"/>
      <c r="C9" s="13" t="s">
        <v>21</v>
      </c>
      <c r="D9" s="201"/>
      <c r="E9" s="201"/>
      <c r="F9" s="194"/>
      <c r="G9" s="11"/>
      <c r="H9" s="11"/>
      <c r="I9" s="11"/>
      <c r="J9" s="11"/>
      <c r="K9" s="11"/>
    </row>
    <row r="10" spans="2:11" x14ac:dyDescent="0.25">
      <c r="B10" s="196"/>
      <c r="C10" s="13" t="s">
        <v>22</v>
      </c>
      <c r="D10" s="201"/>
      <c r="E10" s="201"/>
      <c r="F10" s="194"/>
      <c r="G10" s="11"/>
      <c r="H10" s="11"/>
      <c r="I10" s="11"/>
      <c r="J10" s="11"/>
      <c r="K10" s="11"/>
    </row>
    <row r="11" spans="2:11" x14ac:dyDescent="0.25">
      <c r="B11" s="196"/>
      <c r="C11" s="13" t="s">
        <v>23</v>
      </c>
      <c r="D11" s="201"/>
      <c r="E11" s="201"/>
      <c r="F11" s="194"/>
      <c r="G11" s="11"/>
      <c r="H11" s="11"/>
      <c r="I11" s="11"/>
      <c r="J11" s="11"/>
      <c r="K11" s="11"/>
    </row>
    <row r="12" spans="2:11" x14ac:dyDescent="0.25">
      <c r="B12" s="196"/>
      <c r="C12" s="13" t="s">
        <v>24</v>
      </c>
      <c r="D12" s="201"/>
      <c r="E12" s="201"/>
      <c r="F12" s="194"/>
      <c r="G12" s="11"/>
      <c r="H12" s="11"/>
      <c r="I12" s="11"/>
      <c r="J12" s="11"/>
      <c r="K12" s="11"/>
    </row>
    <row r="13" spans="2:11" x14ac:dyDescent="0.25">
      <c r="B13" s="196"/>
      <c r="C13" s="13" t="s">
        <v>31</v>
      </c>
      <c r="D13" s="201"/>
      <c r="E13" s="201"/>
      <c r="F13" s="194"/>
      <c r="G13" s="11"/>
      <c r="H13" s="11"/>
      <c r="I13" s="11"/>
      <c r="J13" s="11"/>
      <c r="K13" s="11"/>
    </row>
    <row r="14" spans="2:11" x14ac:dyDescent="0.25">
      <c r="B14" s="196"/>
      <c r="C14" s="13" t="s">
        <v>25</v>
      </c>
      <c r="D14" s="201"/>
      <c r="E14" s="201"/>
      <c r="F14" s="194"/>
      <c r="G14" s="11"/>
      <c r="H14" s="11"/>
      <c r="I14" s="11"/>
      <c r="J14" s="11"/>
      <c r="K14" s="11"/>
    </row>
    <row r="15" spans="2:11" x14ac:dyDescent="0.25">
      <c r="B15" s="196"/>
      <c r="C15" s="13" t="s">
        <v>26</v>
      </c>
      <c r="D15" s="201"/>
      <c r="E15" s="201"/>
      <c r="F15" s="194"/>
      <c r="G15" s="11"/>
      <c r="H15" s="11"/>
      <c r="I15" s="11"/>
      <c r="J15" s="11"/>
      <c r="K15" s="11"/>
    </row>
    <row r="16" spans="2:11" x14ac:dyDescent="0.25">
      <c r="B16" s="196"/>
      <c r="C16" s="13" t="s">
        <v>27</v>
      </c>
      <c r="D16" s="201"/>
      <c r="E16" s="201"/>
      <c r="F16" s="194"/>
      <c r="G16" s="11"/>
      <c r="H16" s="11"/>
      <c r="I16" s="11"/>
      <c r="J16" s="11"/>
      <c r="K16" s="11"/>
    </row>
    <row r="17" spans="2:11" x14ac:dyDescent="0.25">
      <c r="B17" s="196"/>
      <c r="C17" s="13" t="s">
        <v>28</v>
      </c>
      <c r="D17" s="201"/>
      <c r="E17" s="201"/>
      <c r="F17" s="194"/>
      <c r="G17" s="11"/>
      <c r="H17" s="11"/>
      <c r="I17" s="11"/>
      <c r="J17" s="11"/>
      <c r="K17" s="11"/>
    </row>
    <row r="18" spans="2:11" x14ac:dyDescent="0.25">
      <c r="B18" s="196"/>
      <c r="C18" s="13" t="s">
        <v>29</v>
      </c>
      <c r="D18" s="201"/>
      <c r="E18" s="201"/>
      <c r="F18" s="194"/>
      <c r="G18" s="11"/>
      <c r="H18" s="11"/>
      <c r="I18" s="11"/>
      <c r="J18" s="11">
        <f>+I18+H18</f>
        <v>0</v>
      </c>
      <c r="K18" s="11">
        <f>+J18*E6</f>
        <v>0</v>
      </c>
    </row>
    <row r="19" spans="2:11" x14ac:dyDescent="0.25">
      <c r="B19" s="196"/>
      <c r="C19" s="13" t="s">
        <v>30</v>
      </c>
      <c r="D19" s="201"/>
      <c r="E19" s="201"/>
      <c r="F19" s="194"/>
      <c r="G19" s="11"/>
      <c r="H19" s="11"/>
      <c r="I19" s="11"/>
      <c r="J19" s="11"/>
      <c r="K19" s="11"/>
    </row>
    <row r="20" spans="2:11" x14ac:dyDescent="0.25">
      <c r="B20" s="196"/>
      <c r="C20" s="8" t="s">
        <v>19</v>
      </c>
      <c r="D20" s="201"/>
      <c r="E20" s="201"/>
      <c r="F20" s="194"/>
      <c r="G20" s="11"/>
      <c r="H20" s="11"/>
      <c r="I20" s="11"/>
      <c r="J20" s="11"/>
      <c r="K20" s="11"/>
    </row>
    <row r="21" spans="2:11" x14ac:dyDescent="0.25">
      <c r="B21" s="196"/>
      <c r="C21" s="10" t="s">
        <v>41</v>
      </c>
      <c r="D21" s="201"/>
      <c r="E21" s="201"/>
      <c r="F21" s="194"/>
      <c r="G21" s="11"/>
      <c r="H21" s="11"/>
      <c r="I21" s="11"/>
      <c r="J21" s="11"/>
      <c r="K21" s="11"/>
    </row>
    <row r="22" spans="2:11" x14ac:dyDescent="0.25">
      <c r="B22" s="196"/>
      <c r="C22" s="11" t="s">
        <v>145</v>
      </c>
      <c r="D22" s="201"/>
      <c r="E22" s="201"/>
      <c r="F22" s="194"/>
      <c r="G22" s="11"/>
      <c r="H22" s="11"/>
      <c r="I22" s="11"/>
      <c r="J22" s="11"/>
      <c r="K22" s="11"/>
    </row>
    <row r="23" spans="2:11" x14ac:dyDescent="0.25">
      <c r="B23" s="196"/>
      <c r="C23" s="11" t="s">
        <v>33</v>
      </c>
      <c r="D23" s="201"/>
      <c r="E23" s="201"/>
      <c r="F23" s="194"/>
      <c r="G23" s="11"/>
      <c r="H23" s="11"/>
      <c r="I23" s="11"/>
      <c r="J23" s="11"/>
      <c r="K23" s="11"/>
    </row>
    <row r="24" spans="2:11" x14ac:dyDescent="0.25">
      <c r="B24" s="196"/>
      <c r="C24" s="11" t="s">
        <v>146</v>
      </c>
      <c r="D24" s="201"/>
      <c r="E24" s="201"/>
      <c r="F24" s="194"/>
      <c r="G24" s="11"/>
      <c r="H24" s="11"/>
      <c r="I24" s="11"/>
      <c r="J24" s="11"/>
      <c r="K24" s="11"/>
    </row>
    <row r="25" spans="2:11" x14ac:dyDescent="0.25">
      <c r="B25" s="196"/>
      <c r="C25" s="11" t="s">
        <v>35</v>
      </c>
      <c r="D25" s="201"/>
      <c r="E25" s="201"/>
      <c r="F25" s="194"/>
      <c r="G25" s="11"/>
      <c r="H25" s="11"/>
      <c r="I25" s="11"/>
      <c r="J25" s="11"/>
      <c r="K25" s="11"/>
    </row>
    <row r="26" spans="2:11" x14ac:dyDescent="0.25">
      <c r="B26" s="196"/>
      <c r="C26" s="11" t="s">
        <v>36</v>
      </c>
      <c r="D26" s="201"/>
      <c r="E26" s="201"/>
      <c r="F26" s="194"/>
      <c r="G26" s="11"/>
      <c r="H26" s="11"/>
      <c r="I26" s="11"/>
      <c r="J26" s="11"/>
      <c r="K26" s="11"/>
    </row>
    <row r="27" spans="2:11" x14ac:dyDescent="0.25">
      <c r="B27" s="196"/>
      <c r="C27" s="7" t="s">
        <v>38</v>
      </c>
      <c r="D27" s="201"/>
      <c r="E27" s="201"/>
      <c r="F27" s="194"/>
      <c r="G27" s="11"/>
      <c r="H27" s="11"/>
      <c r="I27" s="11"/>
      <c r="J27" s="11"/>
      <c r="K27" s="11"/>
    </row>
    <row r="28" spans="2:11" x14ac:dyDescent="0.25">
      <c r="B28" s="196"/>
      <c r="C28" s="10" t="s">
        <v>37</v>
      </c>
      <c r="D28" s="201"/>
      <c r="E28" s="201"/>
      <c r="F28" s="194"/>
      <c r="G28" s="11"/>
      <c r="H28" s="11"/>
      <c r="I28" s="11"/>
      <c r="J28" s="11"/>
      <c r="K28" s="11"/>
    </row>
    <row r="29" spans="2:11" x14ac:dyDescent="0.25">
      <c r="B29" s="196"/>
      <c r="C29" s="11" t="s">
        <v>39</v>
      </c>
      <c r="D29" s="201"/>
      <c r="E29" s="201"/>
      <c r="F29" s="194"/>
      <c r="G29" s="11"/>
      <c r="H29" s="11"/>
      <c r="I29" s="11"/>
      <c r="J29" s="11"/>
      <c r="K29" s="11"/>
    </row>
    <row r="30" spans="2:11" ht="15.75" thickBot="1" x14ac:dyDescent="0.3">
      <c r="B30" s="198"/>
      <c r="C30" s="15" t="s">
        <v>147</v>
      </c>
      <c r="D30" s="202"/>
      <c r="E30" s="202"/>
      <c r="F30" s="197"/>
      <c r="G30" s="15"/>
      <c r="H30" s="15"/>
      <c r="I30" s="15"/>
      <c r="J30" s="15"/>
      <c r="K30" s="15"/>
    </row>
    <row r="31" spans="2:11" ht="15.6" customHeight="1" x14ac:dyDescent="0.25">
      <c r="B31" s="195">
        <v>2</v>
      </c>
      <c r="C31" s="56" t="s">
        <v>50</v>
      </c>
      <c r="D31" s="24"/>
      <c r="E31" s="21"/>
      <c r="F31" s="193" t="s">
        <v>49</v>
      </c>
      <c r="G31" s="16"/>
      <c r="H31" s="16"/>
      <c r="I31" s="16"/>
      <c r="J31" s="16"/>
      <c r="K31" s="16"/>
    </row>
    <row r="32" spans="2:11" ht="14.45" customHeight="1" x14ac:dyDescent="0.25">
      <c r="B32" s="196"/>
      <c r="C32" s="13" t="s">
        <v>42</v>
      </c>
      <c r="D32" s="25"/>
      <c r="E32" s="22"/>
      <c r="F32" s="194"/>
      <c r="G32" s="11"/>
      <c r="H32" s="11"/>
      <c r="I32" s="11"/>
      <c r="J32" s="11"/>
      <c r="K32" s="11"/>
    </row>
    <row r="33" spans="2:11" ht="14.45" customHeight="1" x14ac:dyDescent="0.25">
      <c r="B33" s="196"/>
      <c r="C33" s="13" t="s">
        <v>43</v>
      </c>
      <c r="D33" s="25" t="s">
        <v>46</v>
      </c>
      <c r="E33" s="22">
        <v>1</v>
      </c>
      <c r="F33" s="194"/>
      <c r="G33" s="11"/>
      <c r="H33" s="111"/>
      <c r="I33" s="111"/>
      <c r="J33" s="11">
        <f>+I33+H33</f>
        <v>0</v>
      </c>
      <c r="K33" s="11">
        <f>+J33*E33</f>
        <v>0</v>
      </c>
    </row>
    <row r="34" spans="2:11" ht="14.45" customHeight="1" x14ac:dyDescent="0.25">
      <c r="B34" s="196"/>
      <c r="C34" s="13" t="s">
        <v>44</v>
      </c>
      <c r="D34" s="25"/>
      <c r="E34" s="22"/>
      <c r="F34" s="194"/>
      <c r="G34" s="11"/>
      <c r="H34" s="111"/>
      <c r="I34" s="111"/>
      <c r="J34" s="11"/>
      <c r="K34" s="11"/>
    </row>
    <row r="35" spans="2:11" ht="14.45" customHeight="1" x14ac:dyDescent="0.25">
      <c r="B35" s="196"/>
      <c r="C35" s="13" t="s">
        <v>45</v>
      </c>
      <c r="D35" s="25"/>
      <c r="E35" s="22"/>
      <c r="F35" s="194"/>
      <c r="G35" s="11"/>
      <c r="H35" s="111"/>
      <c r="I35" s="111"/>
      <c r="J35" s="11"/>
      <c r="K35" s="11"/>
    </row>
    <row r="36" spans="2:11" x14ac:dyDescent="0.25">
      <c r="B36" s="196"/>
      <c r="C36" s="13" t="s">
        <v>313</v>
      </c>
      <c r="D36" s="93"/>
      <c r="E36" s="22"/>
      <c r="F36" s="90"/>
      <c r="G36" s="11"/>
      <c r="H36" s="111"/>
      <c r="I36" s="111"/>
      <c r="J36" s="11"/>
      <c r="K36" s="11"/>
    </row>
    <row r="37" spans="2:11" ht="19.5" thickBot="1" x14ac:dyDescent="0.3">
      <c r="B37" s="113" t="s">
        <v>332</v>
      </c>
      <c r="C37" s="18" t="s">
        <v>333</v>
      </c>
      <c r="D37" s="43" t="s">
        <v>46</v>
      </c>
      <c r="E37" s="43">
        <v>1</v>
      </c>
      <c r="F37" s="114" t="s">
        <v>49</v>
      </c>
      <c r="G37" s="14"/>
      <c r="H37" s="68"/>
      <c r="I37" s="68"/>
      <c r="J37" s="14">
        <f>+I37+H37</f>
        <v>0</v>
      </c>
      <c r="K37" s="14">
        <f>+J37*E37</f>
        <v>0</v>
      </c>
    </row>
    <row r="38" spans="2:11" ht="18" customHeight="1" x14ac:dyDescent="0.25">
      <c r="B38" s="196">
        <v>3</v>
      </c>
      <c r="C38" s="84" t="s">
        <v>161</v>
      </c>
      <c r="D38" s="25"/>
      <c r="E38" s="22"/>
      <c r="F38" s="34"/>
      <c r="G38" s="11"/>
      <c r="H38" s="111"/>
      <c r="I38" s="111"/>
      <c r="J38" s="11"/>
      <c r="K38" s="11"/>
    </row>
    <row r="39" spans="2:11" ht="18" customHeight="1" x14ac:dyDescent="0.25">
      <c r="B39" s="196"/>
      <c r="C39" s="35" t="s">
        <v>162</v>
      </c>
      <c r="D39" s="25" t="s">
        <v>46</v>
      </c>
      <c r="E39" s="22">
        <v>1</v>
      </c>
      <c r="F39" s="34" t="s">
        <v>164</v>
      </c>
      <c r="G39" s="11"/>
      <c r="H39" s="111"/>
      <c r="I39" s="111"/>
      <c r="J39" s="11">
        <f>+I39+H39</f>
        <v>0</v>
      </c>
      <c r="K39" s="11">
        <f>+J39*E39</f>
        <v>0</v>
      </c>
    </row>
    <row r="40" spans="2:11" ht="18.600000000000001" customHeight="1" thickBot="1" x14ac:dyDescent="0.3">
      <c r="B40" s="198"/>
      <c r="C40" s="35" t="s">
        <v>163</v>
      </c>
      <c r="D40" s="25"/>
      <c r="E40" s="22"/>
      <c r="F40" s="34"/>
      <c r="G40" s="11"/>
      <c r="H40" s="111"/>
      <c r="I40" s="111"/>
      <c r="J40" s="11"/>
      <c r="K40" s="11"/>
    </row>
    <row r="41" spans="2:11" x14ac:dyDescent="0.25">
      <c r="B41" s="195">
        <v>4</v>
      </c>
      <c r="C41" s="20" t="s">
        <v>123</v>
      </c>
      <c r="D41" s="24"/>
      <c r="E41" s="21"/>
      <c r="F41" s="193" t="s">
        <v>48</v>
      </c>
      <c r="G41" s="16"/>
      <c r="H41" s="112"/>
      <c r="I41" s="112"/>
      <c r="J41" s="16"/>
      <c r="K41" s="16"/>
    </row>
    <row r="42" spans="2:11" x14ac:dyDescent="0.25">
      <c r="B42" s="196"/>
      <c r="C42" s="13" t="s">
        <v>124</v>
      </c>
      <c r="D42" s="25"/>
      <c r="E42" s="22"/>
      <c r="F42" s="194"/>
      <c r="G42" s="11"/>
      <c r="H42" s="111"/>
      <c r="I42" s="111"/>
      <c r="J42" s="11"/>
      <c r="K42" s="11"/>
    </row>
    <row r="43" spans="2:11" x14ac:dyDescent="0.25">
      <c r="B43" s="196"/>
      <c r="C43" s="13" t="s">
        <v>125</v>
      </c>
      <c r="D43" s="25" t="s">
        <v>70</v>
      </c>
      <c r="E43" s="22">
        <v>9</v>
      </c>
      <c r="F43" s="194"/>
      <c r="G43" s="11"/>
      <c r="H43" s="111"/>
      <c r="I43" s="111"/>
      <c r="J43" s="11">
        <f>+I43+H43</f>
        <v>0</v>
      </c>
      <c r="K43" s="11">
        <f>+J43*E43</f>
        <v>0</v>
      </c>
    </row>
    <row r="44" spans="2:11" x14ac:dyDescent="0.25">
      <c r="B44" s="196"/>
      <c r="C44" s="13" t="s">
        <v>126</v>
      </c>
      <c r="D44" s="25"/>
      <c r="E44" s="22"/>
      <c r="F44" s="194"/>
      <c r="G44" s="11"/>
      <c r="H44" s="11"/>
      <c r="I44" s="11"/>
      <c r="J44" s="11"/>
      <c r="K44" s="11"/>
    </row>
    <row r="45" spans="2:11" x14ac:dyDescent="0.25">
      <c r="B45" s="196"/>
      <c r="C45" s="13" t="s">
        <v>127</v>
      </c>
      <c r="D45" s="25"/>
      <c r="E45" s="22"/>
      <c r="F45" s="194"/>
      <c r="G45" s="11"/>
      <c r="H45" s="11"/>
      <c r="I45" s="11"/>
      <c r="J45" s="11"/>
      <c r="K45" s="11"/>
    </row>
    <row r="46" spans="2:11" ht="15.75" thickBot="1" x14ac:dyDescent="0.3">
      <c r="B46" s="198"/>
      <c r="C46" s="19" t="s">
        <v>128</v>
      </c>
      <c r="D46" s="26"/>
      <c r="E46" s="23"/>
      <c r="F46" s="197"/>
      <c r="G46" s="15"/>
      <c r="H46" s="15"/>
      <c r="I46" s="15"/>
      <c r="J46" s="15"/>
      <c r="K46" s="15"/>
    </row>
    <row r="47" spans="2:11" ht="18.75" x14ac:dyDescent="0.25">
      <c r="B47" s="59">
        <v>5</v>
      </c>
      <c r="C47" s="73" t="s">
        <v>51</v>
      </c>
      <c r="D47" s="60"/>
      <c r="E47" s="61"/>
      <c r="F47" s="62"/>
      <c r="G47" s="62"/>
      <c r="H47" s="62"/>
      <c r="I47" s="62"/>
      <c r="J47" s="62"/>
      <c r="K47" s="62"/>
    </row>
    <row r="48" spans="2:11" x14ac:dyDescent="0.25">
      <c r="B48" s="8"/>
      <c r="C48" s="41" t="s">
        <v>72</v>
      </c>
      <c r="D48" s="47"/>
      <c r="E48" s="31"/>
      <c r="F48" s="199" t="s">
        <v>79</v>
      </c>
      <c r="G48" s="8"/>
      <c r="H48" s="8"/>
      <c r="I48" s="8"/>
      <c r="J48" s="8"/>
      <c r="K48" s="8"/>
    </row>
    <row r="49" spans="2:14" x14ac:dyDescent="0.25">
      <c r="B49" s="69" t="s">
        <v>165</v>
      </c>
      <c r="C49" s="17" t="s">
        <v>52</v>
      </c>
      <c r="D49" s="29" t="s">
        <v>56</v>
      </c>
      <c r="E49" s="31"/>
      <c r="F49" s="194"/>
      <c r="G49" s="8"/>
      <c r="H49" s="8"/>
      <c r="I49" s="8"/>
      <c r="J49" s="8">
        <f t="shared" ref="J49:J51" si="0">+I49+H49</f>
        <v>0</v>
      </c>
      <c r="K49" s="8">
        <f>+J49*E49</f>
        <v>0</v>
      </c>
    </row>
    <row r="50" spans="2:14" x14ac:dyDescent="0.25">
      <c r="B50" s="69" t="s">
        <v>166</v>
      </c>
      <c r="C50" s="17" t="s">
        <v>53</v>
      </c>
      <c r="D50" s="29" t="s">
        <v>56</v>
      </c>
      <c r="E50" s="31">
        <v>20</v>
      </c>
      <c r="F50" s="194"/>
      <c r="G50" s="8"/>
      <c r="H50" s="8"/>
      <c r="I50" s="8"/>
      <c r="J50" s="8">
        <f t="shared" si="0"/>
        <v>0</v>
      </c>
      <c r="K50" s="8">
        <f t="shared" ref="K50:K53" si="1">+J50*E50</f>
        <v>0</v>
      </c>
    </row>
    <row r="51" spans="2:14" x14ac:dyDescent="0.25">
      <c r="B51" s="69" t="s">
        <v>167</v>
      </c>
      <c r="C51" s="17" t="s">
        <v>54</v>
      </c>
      <c r="D51" s="29" t="s">
        <v>56</v>
      </c>
      <c r="E51" s="31">
        <v>2</v>
      </c>
      <c r="F51" s="194"/>
      <c r="G51" s="8"/>
      <c r="H51" s="8"/>
      <c r="I51" s="8"/>
      <c r="J51" s="8">
        <f t="shared" si="0"/>
        <v>0</v>
      </c>
      <c r="K51" s="8">
        <f t="shared" si="1"/>
        <v>0</v>
      </c>
    </row>
    <row r="52" spans="2:14" x14ac:dyDescent="0.25">
      <c r="B52" s="69" t="s">
        <v>168</v>
      </c>
      <c r="C52" s="17" t="s">
        <v>55</v>
      </c>
      <c r="D52" s="29" t="s">
        <v>56</v>
      </c>
      <c r="E52" s="31"/>
      <c r="F52" s="194"/>
      <c r="G52" s="8"/>
      <c r="H52" s="8"/>
      <c r="I52" s="8"/>
      <c r="J52" s="8"/>
      <c r="K52" s="8">
        <f t="shared" si="1"/>
        <v>0</v>
      </c>
    </row>
    <row r="53" spans="2:14" x14ac:dyDescent="0.25">
      <c r="B53" s="69" t="s">
        <v>169</v>
      </c>
      <c r="C53" s="17" t="s">
        <v>59</v>
      </c>
      <c r="D53" s="29" t="s">
        <v>56</v>
      </c>
      <c r="E53" s="31">
        <v>24</v>
      </c>
      <c r="F53" s="194"/>
      <c r="G53" s="8"/>
      <c r="H53" s="8"/>
      <c r="I53" s="8"/>
      <c r="J53" s="11">
        <f>+I53+H53</f>
        <v>0</v>
      </c>
      <c r="K53" s="8">
        <f t="shared" si="1"/>
        <v>0</v>
      </c>
    </row>
    <row r="54" spans="2:14" x14ac:dyDescent="0.25">
      <c r="B54" s="31"/>
      <c r="C54" s="41" t="s">
        <v>101</v>
      </c>
      <c r="D54" s="47"/>
      <c r="E54" s="31"/>
      <c r="F54" s="194"/>
      <c r="G54" s="8"/>
      <c r="H54" s="8"/>
      <c r="I54" s="8"/>
      <c r="J54" s="8"/>
      <c r="K54" s="8"/>
    </row>
    <row r="55" spans="2:14" x14ac:dyDescent="0.25">
      <c r="B55" s="69" t="s">
        <v>170</v>
      </c>
      <c r="C55" s="17" t="s">
        <v>148</v>
      </c>
      <c r="D55" s="29" t="s">
        <v>57</v>
      </c>
      <c r="E55" s="31"/>
      <c r="F55" s="194"/>
      <c r="G55" s="8"/>
      <c r="H55" s="8"/>
      <c r="I55" s="8"/>
      <c r="J55" s="8"/>
      <c r="K55" s="8"/>
    </row>
    <row r="56" spans="2:14" x14ac:dyDescent="0.25">
      <c r="B56" s="69" t="s">
        <v>171</v>
      </c>
      <c r="C56" s="17" t="s">
        <v>149</v>
      </c>
      <c r="D56" s="29" t="s">
        <v>57</v>
      </c>
      <c r="E56" s="31"/>
      <c r="F56" s="194"/>
      <c r="G56" s="8"/>
      <c r="H56" s="8"/>
      <c r="I56" s="8"/>
      <c r="J56" s="8"/>
      <c r="K56" s="8"/>
    </row>
    <row r="57" spans="2:14" x14ac:dyDescent="0.25">
      <c r="B57" s="69" t="s">
        <v>172</v>
      </c>
      <c r="C57" s="17" t="s">
        <v>150</v>
      </c>
      <c r="D57" s="29" t="s">
        <v>57</v>
      </c>
      <c r="E57" s="31">
        <v>28</v>
      </c>
      <c r="F57" s="194"/>
      <c r="G57" s="8"/>
      <c r="H57" s="8"/>
      <c r="I57" s="8"/>
      <c r="J57" s="8">
        <f t="shared" ref="J57:J65" si="2">+I57+H57</f>
        <v>0</v>
      </c>
      <c r="K57" s="8">
        <f t="shared" ref="K57:K65" si="3">+J57*E57</f>
        <v>0</v>
      </c>
      <c r="M57" s="89"/>
      <c r="N57" s="89"/>
    </row>
    <row r="58" spans="2:14" x14ac:dyDescent="0.25">
      <c r="B58" s="69" t="s">
        <v>173</v>
      </c>
      <c r="C58" s="17" t="s">
        <v>151</v>
      </c>
      <c r="D58" s="29" t="s">
        <v>57</v>
      </c>
      <c r="E58" s="31">
        <v>2</v>
      </c>
      <c r="F58" s="194"/>
      <c r="G58" s="8"/>
      <c r="H58" s="8"/>
      <c r="I58" s="8"/>
      <c r="J58" s="8">
        <f t="shared" si="2"/>
        <v>0</v>
      </c>
      <c r="K58" s="8">
        <f t="shared" si="3"/>
        <v>0</v>
      </c>
      <c r="M58" s="13"/>
      <c r="N58" s="13"/>
    </row>
    <row r="59" spans="2:14" x14ac:dyDescent="0.25">
      <c r="B59" s="69" t="s">
        <v>174</v>
      </c>
      <c r="C59" s="70" t="s">
        <v>152</v>
      </c>
      <c r="D59" s="29" t="s">
        <v>57</v>
      </c>
      <c r="E59" s="58">
        <v>2.5</v>
      </c>
      <c r="F59" s="194"/>
      <c r="G59" s="10"/>
      <c r="H59" s="10"/>
      <c r="I59" s="10"/>
      <c r="J59" s="10">
        <f t="shared" si="2"/>
        <v>0</v>
      </c>
      <c r="K59" s="8">
        <f t="shared" si="3"/>
        <v>0</v>
      </c>
      <c r="M59" s="13"/>
      <c r="N59" s="13"/>
    </row>
    <row r="60" spans="2:14" x14ac:dyDescent="0.25">
      <c r="B60" s="69" t="s">
        <v>175</v>
      </c>
      <c r="C60" s="70" t="s">
        <v>153</v>
      </c>
      <c r="D60" s="29" t="s">
        <v>57</v>
      </c>
      <c r="E60" s="58">
        <v>1.5</v>
      </c>
      <c r="F60" s="194"/>
      <c r="G60" s="10"/>
      <c r="H60" s="10"/>
      <c r="I60" s="10"/>
      <c r="J60" s="10">
        <f t="shared" si="2"/>
        <v>0</v>
      </c>
      <c r="K60" s="8">
        <f t="shared" si="3"/>
        <v>0</v>
      </c>
      <c r="M60" s="89"/>
      <c r="N60" s="89"/>
    </row>
    <row r="61" spans="2:14" x14ac:dyDescent="0.25">
      <c r="B61" s="69" t="s">
        <v>176</v>
      </c>
      <c r="C61" s="70" t="s">
        <v>154</v>
      </c>
      <c r="D61" s="29" t="s">
        <v>57</v>
      </c>
      <c r="E61" s="58">
        <v>3</v>
      </c>
      <c r="F61" s="194"/>
      <c r="G61" s="10"/>
      <c r="H61" s="10"/>
      <c r="I61" s="10"/>
      <c r="J61" s="10">
        <f t="shared" si="2"/>
        <v>0</v>
      </c>
      <c r="K61" s="8">
        <f t="shared" si="3"/>
        <v>0</v>
      </c>
      <c r="M61" s="89"/>
      <c r="N61" s="89"/>
    </row>
    <row r="62" spans="2:14" x14ac:dyDescent="0.25">
      <c r="B62" s="69" t="s">
        <v>177</v>
      </c>
      <c r="C62" s="70" t="s">
        <v>132</v>
      </c>
      <c r="D62" s="29" t="s">
        <v>57</v>
      </c>
      <c r="E62" s="58">
        <v>1</v>
      </c>
      <c r="F62" s="194"/>
      <c r="G62" s="10"/>
      <c r="H62" s="10"/>
      <c r="I62" s="10"/>
      <c r="J62" s="10">
        <f t="shared" si="2"/>
        <v>0</v>
      </c>
      <c r="K62" s="8">
        <f t="shared" si="3"/>
        <v>0</v>
      </c>
      <c r="M62" s="89"/>
      <c r="N62" s="89"/>
    </row>
    <row r="63" spans="2:14" x14ac:dyDescent="0.25">
      <c r="B63" s="69" t="s">
        <v>178</v>
      </c>
      <c r="C63" s="70" t="s">
        <v>155</v>
      </c>
      <c r="D63" s="29" t="s">
        <v>57</v>
      </c>
      <c r="E63" s="58">
        <v>1.5</v>
      </c>
      <c r="F63" s="194"/>
      <c r="G63" s="10"/>
      <c r="H63" s="10"/>
      <c r="I63" s="10"/>
      <c r="J63" s="10">
        <f t="shared" si="2"/>
        <v>0</v>
      </c>
      <c r="K63" s="8">
        <f t="shared" si="3"/>
        <v>0</v>
      </c>
      <c r="M63" s="89"/>
      <c r="N63" s="89"/>
    </row>
    <row r="64" spans="2:14" x14ac:dyDescent="0.25">
      <c r="B64" s="69" t="s">
        <v>179</v>
      </c>
      <c r="C64" s="70" t="s">
        <v>133</v>
      </c>
      <c r="D64" s="29" t="s">
        <v>57</v>
      </c>
      <c r="E64" s="58">
        <v>12</v>
      </c>
      <c r="F64" s="194"/>
      <c r="G64" s="10"/>
      <c r="H64" s="10"/>
      <c r="I64" s="10"/>
      <c r="J64" s="10">
        <f t="shared" si="2"/>
        <v>0</v>
      </c>
      <c r="K64" s="8">
        <f t="shared" si="3"/>
        <v>0</v>
      </c>
      <c r="M64" s="89"/>
      <c r="N64" s="89"/>
    </row>
    <row r="65" spans="2:14" ht="15.75" thickBot="1" x14ac:dyDescent="0.3">
      <c r="B65" s="71" t="s">
        <v>180</v>
      </c>
      <c r="C65" s="72" t="s">
        <v>129</v>
      </c>
      <c r="D65" s="43" t="s">
        <v>57</v>
      </c>
      <c r="E65" s="42">
        <v>2</v>
      </c>
      <c r="F65" s="197"/>
      <c r="G65" s="14"/>
      <c r="H65" s="14"/>
      <c r="I65" s="14"/>
      <c r="J65" s="14">
        <f t="shared" si="2"/>
        <v>0</v>
      </c>
      <c r="K65" s="8">
        <f t="shared" si="3"/>
        <v>0</v>
      </c>
      <c r="M65" s="89"/>
      <c r="N65" s="89"/>
    </row>
    <row r="66" spans="2:14" ht="18.75" x14ac:dyDescent="0.25">
      <c r="B66" s="51">
        <v>6</v>
      </c>
      <c r="C66" s="54" t="s">
        <v>73</v>
      </c>
      <c r="D66" s="44"/>
      <c r="E66" s="45"/>
      <c r="F66" s="193" t="s">
        <v>78</v>
      </c>
      <c r="G66" s="12"/>
      <c r="H66" s="12"/>
      <c r="I66" s="12"/>
      <c r="J66" s="12"/>
      <c r="K66" s="12"/>
    </row>
    <row r="67" spans="2:14" ht="15.75" thickBot="1" x14ac:dyDescent="0.3">
      <c r="B67" s="29">
        <v>6.1</v>
      </c>
      <c r="C67" s="17" t="s">
        <v>76</v>
      </c>
      <c r="D67" s="29" t="s">
        <v>70</v>
      </c>
      <c r="E67" s="31">
        <v>1</v>
      </c>
      <c r="F67" s="194"/>
      <c r="G67" s="8"/>
      <c r="H67" s="63"/>
      <c r="I67" s="63"/>
      <c r="J67" s="11">
        <f>+I67+H67</f>
        <v>0</v>
      </c>
      <c r="K67" s="8">
        <f>+J67*E67</f>
        <v>0</v>
      </c>
    </row>
    <row r="68" spans="2:14" ht="18.75" x14ac:dyDescent="0.25">
      <c r="B68" s="51">
        <v>7</v>
      </c>
      <c r="C68" s="54" t="s">
        <v>74</v>
      </c>
      <c r="D68" s="44"/>
      <c r="E68" s="45"/>
      <c r="F68" s="193" t="s">
        <v>78</v>
      </c>
      <c r="G68" s="12"/>
      <c r="H68" s="83"/>
      <c r="I68" s="83"/>
      <c r="J68" s="12"/>
      <c r="K68" s="12"/>
    </row>
    <row r="69" spans="2:14" ht="15.75" thickBot="1" x14ac:dyDescent="0.3">
      <c r="B69" s="43">
        <v>7.1</v>
      </c>
      <c r="C69" s="18" t="s">
        <v>156</v>
      </c>
      <c r="D69" s="43" t="s">
        <v>70</v>
      </c>
      <c r="E69" s="42">
        <v>1</v>
      </c>
      <c r="F69" s="197"/>
      <c r="G69" s="14"/>
      <c r="H69" s="68"/>
      <c r="I69" s="68"/>
      <c r="J69" s="14">
        <f>+I69+H69</f>
        <v>0</v>
      </c>
      <c r="K69" s="14">
        <f>+J69*E69</f>
        <v>0</v>
      </c>
    </row>
    <row r="70" spans="2:14" ht="18.75" x14ac:dyDescent="0.3">
      <c r="B70" s="52">
        <v>8</v>
      </c>
      <c r="C70" s="53" t="s">
        <v>97</v>
      </c>
      <c r="D70" s="44"/>
      <c r="E70" s="45"/>
      <c r="F70" s="193" t="s">
        <v>100</v>
      </c>
      <c r="G70" s="12"/>
      <c r="H70" s="83"/>
      <c r="I70" s="62"/>
      <c r="J70" s="11"/>
      <c r="K70" s="7"/>
    </row>
    <row r="71" spans="2:14" ht="15.75" thickBot="1" x14ac:dyDescent="0.3">
      <c r="B71" s="10">
        <v>8.1</v>
      </c>
      <c r="C71" s="10" t="s">
        <v>94</v>
      </c>
      <c r="D71" s="57" t="s">
        <v>57</v>
      </c>
      <c r="E71" s="58">
        <v>6</v>
      </c>
      <c r="F71" s="194"/>
      <c r="G71" s="10"/>
      <c r="H71" s="67"/>
      <c r="I71" s="67"/>
      <c r="J71" s="14">
        <f>+I71+H71</f>
        <v>0</v>
      </c>
      <c r="K71" s="8">
        <f>+J71*E71</f>
        <v>0</v>
      </c>
    </row>
    <row r="72" spans="2:14" ht="18.75" x14ac:dyDescent="0.25">
      <c r="B72" s="51">
        <v>9</v>
      </c>
      <c r="C72" s="53" t="s">
        <v>141</v>
      </c>
      <c r="D72" s="44"/>
      <c r="E72" s="45"/>
      <c r="F72" s="193" t="s">
        <v>78</v>
      </c>
      <c r="G72" s="12"/>
      <c r="H72" s="83"/>
      <c r="I72" s="83"/>
      <c r="J72" s="12"/>
      <c r="K72" s="12"/>
    </row>
    <row r="73" spans="2:14" ht="15.75" thickBot="1" x14ac:dyDescent="0.3">
      <c r="B73" s="14">
        <v>9.1</v>
      </c>
      <c r="C73" s="14" t="s">
        <v>157</v>
      </c>
      <c r="D73" s="43" t="s">
        <v>70</v>
      </c>
      <c r="E73" s="23">
        <v>4</v>
      </c>
      <c r="F73" s="197"/>
      <c r="G73" s="15"/>
      <c r="H73" s="87"/>
      <c r="I73" s="87"/>
      <c r="J73" s="14">
        <f>+I73+H73</f>
        <v>0</v>
      </c>
      <c r="K73" s="14">
        <f>+J73*E73</f>
        <v>0</v>
      </c>
    </row>
    <row r="74" spans="2:14" ht="18.75" x14ac:dyDescent="0.25">
      <c r="B74" s="51">
        <v>10</v>
      </c>
      <c r="C74" s="53" t="s">
        <v>158</v>
      </c>
      <c r="D74" s="44"/>
      <c r="E74" s="45"/>
      <c r="F74" s="193" t="s">
        <v>78</v>
      </c>
      <c r="G74" s="12"/>
      <c r="H74" s="83"/>
      <c r="I74" s="83"/>
      <c r="J74" s="12"/>
      <c r="K74" s="12"/>
    </row>
    <row r="75" spans="2:14" x14ac:dyDescent="0.25">
      <c r="B75" s="8">
        <v>10.1</v>
      </c>
      <c r="C75" s="8" t="s">
        <v>159</v>
      </c>
      <c r="D75" s="29" t="s">
        <v>70</v>
      </c>
      <c r="E75" s="31">
        <v>1</v>
      </c>
      <c r="F75" s="194"/>
      <c r="G75" s="8"/>
      <c r="H75" s="63"/>
      <c r="I75" s="63"/>
      <c r="J75" s="8">
        <f t="shared" ref="J75:J76" si="4">+I75+H75</f>
        <v>0</v>
      </c>
      <c r="K75" s="8">
        <f t="shared" ref="K75:K76" si="5">+J75*E75</f>
        <v>0</v>
      </c>
    </row>
    <row r="76" spans="2:14" ht="15.75" thickBot="1" x14ac:dyDescent="0.3">
      <c r="B76" s="14">
        <v>10.199999999999999</v>
      </c>
      <c r="C76" s="14" t="s">
        <v>160</v>
      </c>
      <c r="D76" s="43" t="s">
        <v>70</v>
      </c>
      <c r="E76" s="42">
        <v>1</v>
      </c>
      <c r="F76" s="197"/>
      <c r="G76" s="14"/>
      <c r="H76" s="68"/>
      <c r="I76" s="68"/>
      <c r="J76" s="14">
        <f t="shared" si="4"/>
        <v>0</v>
      </c>
      <c r="K76" s="14">
        <f t="shared" si="5"/>
        <v>0</v>
      </c>
    </row>
    <row r="77" spans="2:14" ht="15.75" thickBot="1" x14ac:dyDescent="0.3">
      <c r="B77" s="13"/>
      <c r="C77" s="13"/>
      <c r="D77" s="48"/>
      <c r="E77" s="49"/>
      <c r="F77" s="13"/>
      <c r="G77" s="13"/>
    </row>
    <row r="78" spans="2:14" ht="19.5" thickBot="1" x14ac:dyDescent="0.35">
      <c r="B78" s="192" t="s">
        <v>331</v>
      </c>
      <c r="C78" s="192"/>
      <c r="D78" s="192"/>
      <c r="E78" s="192"/>
      <c r="F78" s="192"/>
      <c r="G78" s="192"/>
      <c r="H78" s="192"/>
      <c r="I78" s="192"/>
      <c r="J78" s="192"/>
      <c r="K78" s="117">
        <f>SUM(K6:K76)</f>
        <v>0</v>
      </c>
    </row>
  </sheetData>
  <mergeCells count="17">
    <mergeCell ref="E6:E30"/>
    <mergeCell ref="F6:F30"/>
    <mergeCell ref="B41:B46"/>
    <mergeCell ref="F41:F46"/>
    <mergeCell ref="B2:K2"/>
    <mergeCell ref="B6:B30"/>
    <mergeCell ref="D6:D30"/>
    <mergeCell ref="B78:J78"/>
    <mergeCell ref="F31:F35"/>
    <mergeCell ref="B31:B36"/>
    <mergeCell ref="F72:F73"/>
    <mergeCell ref="F74:F76"/>
    <mergeCell ref="B38:B40"/>
    <mergeCell ref="F48:F65"/>
    <mergeCell ref="F66:F67"/>
    <mergeCell ref="F68:F69"/>
    <mergeCell ref="F70:F71"/>
  </mergeCells>
  <phoneticPr fontId="4" type="noConversion"/>
  <pageMargins left="0.7" right="0.7" top="0.75" bottom="0.75" header="0.3" footer="0.3"/>
  <pageSetup paperSize="9" scale="52" orientation="portrait" r:id="rId1"/>
  <colBreaks count="1" manualBreakCount="1">
    <brk id="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view="pageBreakPreview" zoomScale="60" zoomScaleNormal="70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9.28515625" bestFit="1" customWidth="1"/>
    <col min="7" max="7" width="8.28515625" hidden="1" customWidth="1"/>
    <col min="11" max="11" width="13.42578125" bestFit="1" customWidth="1"/>
  </cols>
  <sheetData>
    <row r="1" spans="2:11" ht="15.75" thickBot="1" x14ac:dyDescent="0.3"/>
    <row r="2" spans="2:11" ht="15.75" thickBot="1" x14ac:dyDescent="0.3">
      <c r="B2" s="203" t="s">
        <v>11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387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ht="15.75" x14ac:dyDescent="0.25">
      <c r="B6" s="195">
        <v>1</v>
      </c>
      <c r="C6" s="56" t="s">
        <v>50</v>
      </c>
      <c r="D6" s="24"/>
      <c r="E6" s="21"/>
      <c r="F6" s="193" t="s">
        <v>49</v>
      </c>
      <c r="G6" s="16"/>
      <c r="H6" s="16"/>
      <c r="I6" s="16"/>
      <c r="J6" s="16"/>
      <c r="K6" s="16"/>
    </row>
    <row r="7" spans="2:11" x14ac:dyDescent="0.25">
      <c r="B7" s="196"/>
      <c r="C7" s="13" t="s">
        <v>42</v>
      </c>
      <c r="D7" s="25"/>
      <c r="E7" s="22"/>
      <c r="F7" s="194"/>
      <c r="G7" s="11"/>
      <c r="H7" s="11"/>
      <c r="I7" s="11"/>
      <c r="J7" s="11"/>
      <c r="K7" s="11"/>
    </row>
    <row r="8" spans="2:11" x14ac:dyDescent="0.25">
      <c r="B8" s="196"/>
      <c r="C8" s="13" t="s">
        <v>43</v>
      </c>
      <c r="D8" s="25" t="s">
        <v>46</v>
      </c>
      <c r="E8" s="22">
        <v>1</v>
      </c>
      <c r="F8" s="194"/>
      <c r="G8" s="11"/>
      <c r="H8" s="111"/>
      <c r="I8" s="111"/>
      <c r="J8" s="11">
        <f>+I8+H8</f>
        <v>0</v>
      </c>
      <c r="K8" s="11">
        <f>+J8*E8</f>
        <v>0</v>
      </c>
    </row>
    <row r="9" spans="2:11" x14ac:dyDescent="0.25">
      <c r="B9" s="196"/>
      <c r="C9" s="13" t="s">
        <v>44</v>
      </c>
      <c r="D9" s="25"/>
      <c r="E9" s="22"/>
      <c r="F9" s="194"/>
      <c r="G9" s="11"/>
      <c r="H9" s="111"/>
      <c r="I9" s="111"/>
      <c r="J9" s="11"/>
      <c r="K9" s="11"/>
    </row>
    <row r="10" spans="2:11" x14ac:dyDescent="0.25">
      <c r="B10" s="196"/>
      <c r="C10" s="35" t="s">
        <v>45</v>
      </c>
      <c r="D10" s="25"/>
      <c r="E10" s="22"/>
      <c r="F10" s="194"/>
      <c r="G10" s="11"/>
      <c r="H10" s="111"/>
      <c r="I10" s="111"/>
      <c r="J10" s="11"/>
      <c r="K10" s="11"/>
    </row>
    <row r="11" spans="2:11" ht="15.75" thickBot="1" x14ac:dyDescent="0.3">
      <c r="B11" s="198"/>
      <c r="C11" s="19" t="s">
        <v>313</v>
      </c>
      <c r="D11" s="26"/>
      <c r="E11" s="23"/>
      <c r="F11" s="197"/>
      <c r="G11" s="15"/>
      <c r="H11" s="87"/>
      <c r="I11" s="87"/>
      <c r="J11" s="15"/>
      <c r="K11" s="15"/>
    </row>
    <row r="12" spans="2:11" ht="15.75" x14ac:dyDescent="0.25">
      <c r="B12" s="195">
        <v>2</v>
      </c>
      <c r="C12" s="56" t="s">
        <v>50</v>
      </c>
      <c r="D12" s="24"/>
      <c r="E12" s="21"/>
      <c r="F12" s="193" t="s">
        <v>49</v>
      </c>
      <c r="G12" s="16"/>
      <c r="H12" s="112"/>
      <c r="I12" s="112"/>
      <c r="J12" s="16"/>
      <c r="K12" s="16"/>
    </row>
    <row r="13" spans="2:11" x14ac:dyDescent="0.25">
      <c r="B13" s="196"/>
      <c r="C13" s="13" t="s">
        <v>134</v>
      </c>
      <c r="D13" s="25"/>
      <c r="E13" s="22"/>
      <c r="F13" s="194"/>
      <c r="G13" s="11"/>
      <c r="H13" s="111"/>
      <c r="I13" s="111"/>
      <c r="J13" s="11"/>
      <c r="K13" s="11"/>
    </row>
    <row r="14" spans="2:11" x14ac:dyDescent="0.25">
      <c r="B14" s="196"/>
      <c r="C14" s="13" t="s">
        <v>82</v>
      </c>
      <c r="D14" s="25" t="s">
        <v>46</v>
      </c>
      <c r="E14" s="22">
        <v>1</v>
      </c>
      <c r="F14" s="194"/>
      <c r="G14" s="11"/>
      <c r="H14" s="111"/>
      <c r="I14" s="111"/>
      <c r="J14" s="11">
        <f>+I14+H14</f>
        <v>0</v>
      </c>
      <c r="K14" s="11">
        <f>+J14*E14</f>
        <v>0</v>
      </c>
    </row>
    <row r="15" spans="2:11" x14ac:dyDescent="0.25">
      <c r="B15" s="196"/>
      <c r="C15" s="13" t="s">
        <v>135</v>
      </c>
      <c r="D15" s="25"/>
      <c r="E15" s="22"/>
      <c r="F15" s="194"/>
      <c r="G15" s="11"/>
      <c r="H15" s="111"/>
      <c r="I15" s="111"/>
      <c r="J15" s="11"/>
      <c r="K15" s="11"/>
    </row>
    <row r="16" spans="2:11" x14ac:dyDescent="0.25">
      <c r="B16" s="196"/>
      <c r="C16" s="35" t="s">
        <v>136</v>
      </c>
      <c r="D16" s="25"/>
      <c r="E16" s="22"/>
      <c r="F16" s="194"/>
      <c r="G16" s="11"/>
      <c r="H16" s="11"/>
      <c r="I16" s="11"/>
      <c r="J16" s="11"/>
      <c r="K16" s="11"/>
    </row>
    <row r="17" spans="2:11" ht="15.75" thickBot="1" x14ac:dyDescent="0.3">
      <c r="B17" s="198"/>
      <c r="C17" s="19" t="s">
        <v>313</v>
      </c>
      <c r="D17" s="26"/>
      <c r="E17" s="23"/>
      <c r="F17" s="197"/>
      <c r="G17" s="15"/>
      <c r="H17" s="15"/>
      <c r="I17" s="15"/>
      <c r="J17" s="15"/>
      <c r="K17" s="15"/>
    </row>
    <row r="18" spans="2:11" ht="19.5" thickBot="1" x14ac:dyDescent="0.3">
      <c r="B18" s="128"/>
      <c r="C18" s="129" t="s">
        <v>347</v>
      </c>
      <c r="D18" s="130" t="s">
        <v>46</v>
      </c>
      <c r="E18" s="130">
        <v>1</v>
      </c>
      <c r="F18" s="131"/>
      <c r="G18" s="132"/>
      <c r="H18" s="132"/>
      <c r="I18" s="132"/>
      <c r="J18" s="132">
        <f>+H18+I18</f>
        <v>0</v>
      </c>
      <c r="K18" s="132">
        <f>+J18*E18</f>
        <v>0</v>
      </c>
    </row>
    <row r="19" spans="2:11" ht="18.75" x14ac:dyDescent="0.25">
      <c r="B19" s="59">
        <v>3</v>
      </c>
      <c r="C19" s="73" t="s">
        <v>51</v>
      </c>
      <c r="D19" s="60"/>
      <c r="E19" s="61"/>
      <c r="F19" s="62"/>
      <c r="G19" s="62"/>
      <c r="H19" s="62"/>
      <c r="I19" s="62"/>
      <c r="J19" s="62"/>
      <c r="K19" s="62"/>
    </row>
    <row r="20" spans="2:11" x14ac:dyDescent="0.25">
      <c r="B20" s="8"/>
      <c r="C20" s="41" t="s">
        <v>72</v>
      </c>
      <c r="D20" s="47"/>
      <c r="E20" s="31"/>
      <c r="F20" s="199" t="s">
        <v>79</v>
      </c>
      <c r="G20" s="8"/>
      <c r="H20" s="8"/>
      <c r="I20" s="8"/>
      <c r="J20" s="8"/>
      <c r="K20" s="8"/>
    </row>
    <row r="21" spans="2:11" x14ac:dyDescent="0.25">
      <c r="B21" s="31">
        <v>3.1</v>
      </c>
      <c r="C21" s="17" t="s">
        <v>52</v>
      </c>
      <c r="D21" s="29" t="s">
        <v>56</v>
      </c>
      <c r="E21" s="31"/>
      <c r="F21" s="194"/>
      <c r="G21" s="8"/>
      <c r="H21" s="8"/>
      <c r="I21" s="8"/>
      <c r="J21" s="8">
        <f>+I21+H21</f>
        <v>0</v>
      </c>
      <c r="K21" s="11">
        <f t="shared" ref="K21:K31" si="0">+J21*E21</f>
        <v>0</v>
      </c>
    </row>
    <row r="22" spans="2:11" x14ac:dyDescent="0.25">
      <c r="B22" s="31">
        <v>3.2</v>
      </c>
      <c r="C22" s="17" t="s">
        <v>53</v>
      </c>
      <c r="D22" s="29" t="s">
        <v>56</v>
      </c>
      <c r="E22" s="31">
        <v>30</v>
      </c>
      <c r="F22" s="194"/>
      <c r="G22" s="8"/>
      <c r="H22" s="8"/>
      <c r="I22" s="8"/>
      <c r="J22" s="8">
        <f t="shared" ref="J22:J34" si="1">+I22+H22</f>
        <v>0</v>
      </c>
      <c r="K22" s="11">
        <f t="shared" si="0"/>
        <v>0</v>
      </c>
    </row>
    <row r="23" spans="2:11" x14ac:dyDescent="0.25">
      <c r="B23" s="31">
        <v>3.3</v>
      </c>
      <c r="C23" s="17" t="s">
        <v>54</v>
      </c>
      <c r="D23" s="29" t="s">
        <v>56</v>
      </c>
      <c r="E23" s="31">
        <v>8.5</v>
      </c>
      <c r="F23" s="194"/>
      <c r="G23" s="8"/>
      <c r="H23" s="8"/>
      <c r="I23" s="8"/>
      <c r="J23" s="8">
        <f t="shared" si="1"/>
        <v>0</v>
      </c>
      <c r="K23" s="11">
        <f t="shared" si="0"/>
        <v>0</v>
      </c>
    </row>
    <row r="24" spans="2:11" x14ac:dyDescent="0.25">
      <c r="B24" s="31">
        <v>3.4</v>
      </c>
      <c r="C24" s="17" t="s">
        <v>55</v>
      </c>
      <c r="D24" s="29" t="s">
        <v>56</v>
      </c>
      <c r="E24" s="31">
        <v>10</v>
      </c>
      <c r="F24" s="194"/>
      <c r="G24" s="8"/>
      <c r="H24" s="8"/>
      <c r="I24" s="8"/>
      <c r="J24" s="8">
        <f t="shared" si="1"/>
        <v>0</v>
      </c>
      <c r="K24" s="11">
        <f t="shared" si="0"/>
        <v>0</v>
      </c>
    </row>
    <row r="25" spans="2:11" x14ac:dyDescent="0.25">
      <c r="B25" s="31">
        <v>3.5</v>
      </c>
      <c r="C25" s="17" t="s">
        <v>59</v>
      </c>
      <c r="D25" s="29" t="s">
        <v>56</v>
      </c>
      <c r="E25" s="31">
        <v>55</v>
      </c>
      <c r="F25" s="194"/>
      <c r="G25" s="8"/>
      <c r="H25" s="8"/>
      <c r="I25" s="8"/>
      <c r="J25" s="8">
        <f t="shared" si="1"/>
        <v>0</v>
      </c>
      <c r="K25" s="11">
        <f t="shared" si="0"/>
        <v>0</v>
      </c>
    </row>
    <row r="26" spans="2:11" x14ac:dyDescent="0.25">
      <c r="B26" s="31"/>
      <c r="C26" s="41" t="s">
        <v>101</v>
      </c>
      <c r="D26" s="47"/>
      <c r="E26" s="31"/>
      <c r="F26" s="194"/>
      <c r="G26" s="8"/>
      <c r="H26" s="8"/>
      <c r="I26" s="8"/>
      <c r="J26" s="8">
        <f t="shared" si="1"/>
        <v>0</v>
      </c>
      <c r="K26" s="11">
        <f t="shared" si="0"/>
        <v>0</v>
      </c>
    </row>
    <row r="27" spans="2:11" x14ac:dyDescent="0.25">
      <c r="B27" s="31">
        <v>3.6</v>
      </c>
      <c r="C27" s="17" t="s">
        <v>89</v>
      </c>
      <c r="D27" s="29" t="s">
        <v>57</v>
      </c>
      <c r="E27" s="31">
        <v>4</v>
      </c>
      <c r="F27" s="194"/>
      <c r="G27" s="8"/>
      <c r="H27" s="8"/>
      <c r="I27" s="8"/>
      <c r="J27" s="8">
        <f t="shared" si="1"/>
        <v>0</v>
      </c>
      <c r="K27" s="11">
        <f t="shared" si="0"/>
        <v>0</v>
      </c>
    </row>
    <row r="28" spans="2:11" x14ac:dyDescent="0.25">
      <c r="B28" s="31">
        <v>3.7</v>
      </c>
      <c r="C28" s="17" t="s">
        <v>65</v>
      </c>
      <c r="D28" s="29" t="s">
        <v>57</v>
      </c>
      <c r="E28" s="31">
        <v>10</v>
      </c>
      <c r="F28" s="194"/>
      <c r="G28" s="8"/>
      <c r="H28" s="8"/>
      <c r="I28" s="8"/>
      <c r="J28" s="8">
        <f t="shared" si="1"/>
        <v>0</v>
      </c>
      <c r="K28" s="11">
        <f t="shared" si="0"/>
        <v>0</v>
      </c>
    </row>
    <row r="29" spans="2:11" x14ac:dyDescent="0.25">
      <c r="B29" s="31">
        <v>3.8</v>
      </c>
      <c r="C29" s="17" t="s">
        <v>90</v>
      </c>
      <c r="D29" s="29" t="s">
        <v>57</v>
      </c>
      <c r="E29" s="31"/>
      <c r="F29" s="194"/>
      <c r="G29" s="8"/>
      <c r="H29" s="8"/>
      <c r="I29" s="8"/>
      <c r="J29" s="8">
        <f t="shared" si="1"/>
        <v>0</v>
      </c>
      <c r="K29" s="11">
        <f t="shared" si="0"/>
        <v>0</v>
      </c>
    </row>
    <row r="30" spans="2:11" x14ac:dyDescent="0.25">
      <c r="B30" s="31">
        <v>3.9</v>
      </c>
      <c r="C30" s="17" t="s">
        <v>67</v>
      </c>
      <c r="D30" s="29" t="s">
        <v>57</v>
      </c>
      <c r="E30" s="31">
        <v>10</v>
      </c>
      <c r="F30" s="194"/>
      <c r="G30" s="8"/>
      <c r="H30" s="8"/>
      <c r="I30" s="8"/>
      <c r="J30" s="8">
        <f t="shared" si="1"/>
        <v>0</v>
      </c>
      <c r="K30" s="11">
        <f t="shared" si="0"/>
        <v>0</v>
      </c>
    </row>
    <row r="31" spans="2:11" ht="15.75" thickBot="1" x14ac:dyDescent="0.3">
      <c r="B31" s="69" t="s">
        <v>138</v>
      </c>
      <c r="C31" s="18" t="s">
        <v>60</v>
      </c>
      <c r="D31" s="43" t="s">
        <v>57</v>
      </c>
      <c r="E31" s="42">
        <v>21</v>
      </c>
      <c r="F31" s="197"/>
      <c r="G31" s="14"/>
      <c r="H31" s="14"/>
      <c r="I31" s="14"/>
      <c r="J31" s="8">
        <f t="shared" si="1"/>
        <v>0</v>
      </c>
      <c r="K31" s="11">
        <f t="shared" si="0"/>
        <v>0</v>
      </c>
    </row>
    <row r="32" spans="2:11" ht="18.75" x14ac:dyDescent="0.25">
      <c r="B32" s="51">
        <v>4</v>
      </c>
      <c r="C32" s="54" t="s">
        <v>73</v>
      </c>
      <c r="D32" s="44"/>
      <c r="E32" s="45"/>
      <c r="F32" s="193" t="s">
        <v>78</v>
      </c>
      <c r="G32" s="12"/>
      <c r="H32" s="12"/>
      <c r="I32" s="12"/>
      <c r="J32" s="12"/>
      <c r="K32" s="12"/>
    </row>
    <row r="33" spans="2:11" x14ac:dyDescent="0.25">
      <c r="B33" s="29">
        <v>4.0999999999999996</v>
      </c>
      <c r="C33" s="17" t="s">
        <v>76</v>
      </c>
      <c r="D33" s="29" t="s">
        <v>70</v>
      </c>
      <c r="E33" s="31">
        <v>1</v>
      </c>
      <c r="F33" s="194"/>
      <c r="G33" s="8"/>
      <c r="H33" s="8"/>
      <c r="I33" s="8"/>
      <c r="J33" s="8">
        <f t="shared" si="1"/>
        <v>0</v>
      </c>
      <c r="K33" s="11">
        <f t="shared" ref="K33:K34" si="2">+J33*E33</f>
        <v>0</v>
      </c>
    </row>
    <row r="34" spans="2:11" x14ac:dyDescent="0.25">
      <c r="B34" s="29">
        <v>4.2</v>
      </c>
      <c r="C34" s="17" t="s">
        <v>139</v>
      </c>
      <c r="D34" s="29" t="s">
        <v>70</v>
      </c>
      <c r="E34" s="31">
        <v>1</v>
      </c>
      <c r="F34" s="194"/>
      <c r="G34" s="8"/>
      <c r="H34" s="8"/>
      <c r="I34" s="8"/>
      <c r="J34" s="8">
        <f t="shared" si="1"/>
        <v>0</v>
      </c>
      <c r="K34" s="11">
        <f t="shared" si="2"/>
        <v>0</v>
      </c>
    </row>
    <row r="35" spans="2:11" ht="15.75" thickBot="1" x14ac:dyDescent="0.3">
      <c r="B35" s="43"/>
      <c r="C35" s="18"/>
      <c r="D35" s="43"/>
      <c r="E35" s="42"/>
      <c r="F35" s="197"/>
      <c r="G35" s="14"/>
      <c r="H35" s="14"/>
      <c r="I35" s="14"/>
      <c r="J35" s="14"/>
      <c r="K35" s="14"/>
    </row>
    <row r="36" spans="2:11" ht="18.75" x14ac:dyDescent="0.25">
      <c r="B36" s="51">
        <v>5</v>
      </c>
      <c r="C36" s="54" t="s">
        <v>74</v>
      </c>
      <c r="D36" s="44"/>
      <c r="E36" s="45"/>
      <c r="F36" s="193" t="s">
        <v>78</v>
      </c>
      <c r="G36" s="12"/>
      <c r="H36" s="12"/>
      <c r="I36" s="12"/>
      <c r="J36" s="12"/>
      <c r="K36" s="12"/>
    </row>
    <row r="37" spans="2:11" ht="15.75" thickBot="1" x14ac:dyDescent="0.3">
      <c r="B37" s="43">
        <v>5.0999999999999996</v>
      </c>
      <c r="C37" s="18" t="s">
        <v>75</v>
      </c>
      <c r="D37" s="43" t="s">
        <v>70</v>
      </c>
      <c r="E37" s="42">
        <v>1</v>
      </c>
      <c r="F37" s="197"/>
      <c r="G37" s="14"/>
      <c r="H37" s="14"/>
      <c r="I37" s="14"/>
      <c r="J37" s="8">
        <f t="shared" ref="J37" si="3">+I37+H37</f>
        <v>0</v>
      </c>
      <c r="K37" s="11">
        <f>+J37*E37</f>
        <v>0</v>
      </c>
    </row>
    <row r="38" spans="2:11" ht="18.75" x14ac:dyDescent="0.3">
      <c r="B38" s="52">
        <v>6</v>
      </c>
      <c r="C38" s="53" t="s">
        <v>97</v>
      </c>
      <c r="D38" s="44"/>
      <c r="E38" s="45"/>
      <c r="F38" s="193" t="s">
        <v>100</v>
      </c>
      <c r="G38" s="12"/>
      <c r="H38" s="12"/>
      <c r="I38" s="12"/>
      <c r="J38" s="12"/>
      <c r="K38" s="12"/>
    </row>
    <row r="39" spans="2:11" x14ac:dyDescent="0.25">
      <c r="B39" s="74" t="s">
        <v>181</v>
      </c>
      <c r="C39" s="8" t="s">
        <v>61</v>
      </c>
      <c r="D39" s="29" t="s">
        <v>57</v>
      </c>
      <c r="E39" s="31">
        <v>7</v>
      </c>
      <c r="F39" s="194"/>
      <c r="G39" s="8"/>
      <c r="H39" s="8"/>
      <c r="I39" s="8"/>
      <c r="J39" s="8">
        <f t="shared" ref="J39:J41" si="4">+I39+H39</f>
        <v>0</v>
      </c>
      <c r="K39" s="8">
        <f t="shared" ref="K39:K46" si="5">+J39*E39</f>
        <v>0</v>
      </c>
    </row>
    <row r="40" spans="2:11" x14ac:dyDescent="0.25">
      <c r="B40" s="74" t="s">
        <v>182</v>
      </c>
      <c r="C40" s="8" t="s">
        <v>92</v>
      </c>
      <c r="D40" s="29" t="s">
        <v>57</v>
      </c>
      <c r="E40" s="31">
        <v>7</v>
      </c>
      <c r="F40" s="194"/>
      <c r="G40" s="8"/>
      <c r="H40" s="8"/>
      <c r="I40" s="8"/>
      <c r="J40" s="8">
        <f t="shared" si="4"/>
        <v>0</v>
      </c>
      <c r="K40" s="8">
        <f t="shared" si="5"/>
        <v>0</v>
      </c>
    </row>
    <row r="41" spans="2:11" x14ac:dyDescent="0.25">
      <c r="B41" s="74" t="s">
        <v>183</v>
      </c>
      <c r="C41" s="8" t="s">
        <v>93</v>
      </c>
      <c r="D41" s="29" t="s">
        <v>57</v>
      </c>
      <c r="E41" s="31">
        <v>12</v>
      </c>
      <c r="F41" s="194"/>
      <c r="G41" s="8"/>
      <c r="H41" s="8"/>
      <c r="I41" s="8"/>
      <c r="J41" s="8">
        <f t="shared" si="4"/>
        <v>0</v>
      </c>
      <c r="K41" s="8">
        <f t="shared" si="5"/>
        <v>0</v>
      </c>
    </row>
    <row r="42" spans="2:11" ht="15.75" thickBot="1" x14ac:dyDescent="0.3">
      <c r="B42" s="74" t="s">
        <v>184</v>
      </c>
      <c r="C42" s="10" t="s">
        <v>94</v>
      </c>
      <c r="D42" s="57" t="s">
        <v>57</v>
      </c>
      <c r="E42" s="58"/>
      <c r="F42" s="194"/>
      <c r="G42" s="10"/>
      <c r="H42" s="10"/>
      <c r="I42" s="10"/>
      <c r="J42" s="8">
        <f t="shared" ref="J42" si="6">+I42+H42</f>
        <v>0</v>
      </c>
      <c r="K42" s="8">
        <f t="shared" si="5"/>
        <v>0</v>
      </c>
    </row>
    <row r="43" spans="2:11" ht="18.75" x14ac:dyDescent="0.25">
      <c r="B43" s="51">
        <v>7</v>
      </c>
      <c r="C43" s="53" t="s">
        <v>141</v>
      </c>
      <c r="D43" s="44"/>
      <c r="E43" s="45"/>
      <c r="F43" s="193" t="s">
        <v>78</v>
      </c>
      <c r="G43" s="12"/>
      <c r="H43" s="12"/>
      <c r="I43" s="12"/>
      <c r="J43" s="12"/>
      <c r="K43" s="12"/>
    </row>
    <row r="44" spans="2:11" x14ac:dyDescent="0.25">
      <c r="B44" s="8">
        <v>7.1</v>
      </c>
      <c r="C44" s="8" t="s">
        <v>140</v>
      </c>
      <c r="D44" s="29" t="s">
        <v>70</v>
      </c>
      <c r="E44" s="32">
        <v>10</v>
      </c>
      <c r="F44" s="194"/>
      <c r="G44" s="7"/>
      <c r="H44" s="7"/>
      <c r="I44" s="7"/>
      <c r="J44" s="8">
        <f t="shared" ref="J44:J46" si="7">+I44+H44</f>
        <v>0</v>
      </c>
      <c r="K44" s="8">
        <f t="shared" si="5"/>
        <v>0</v>
      </c>
    </row>
    <row r="45" spans="2:11" x14ac:dyDescent="0.25">
      <c r="B45" s="8">
        <v>7.2</v>
      </c>
      <c r="C45" s="8" t="s">
        <v>98</v>
      </c>
      <c r="D45" s="29" t="s">
        <v>70</v>
      </c>
      <c r="E45" s="31">
        <v>7</v>
      </c>
      <c r="F45" s="194"/>
      <c r="G45" s="8"/>
      <c r="H45" s="8"/>
      <c r="I45" s="8"/>
      <c r="J45" s="8">
        <f t="shared" si="7"/>
        <v>0</v>
      </c>
      <c r="K45" s="8">
        <f t="shared" si="5"/>
        <v>0</v>
      </c>
    </row>
    <row r="46" spans="2:11" ht="15.75" thickBot="1" x14ac:dyDescent="0.3">
      <c r="B46" s="14">
        <v>7.3</v>
      </c>
      <c r="C46" s="14" t="s">
        <v>143</v>
      </c>
      <c r="D46" s="43" t="s">
        <v>70</v>
      </c>
      <c r="E46" s="42">
        <v>1</v>
      </c>
      <c r="F46" s="197"/>
      <c r="G46" s="14"/>
      <c r="H46" s="14"/>
      <c r="I46" s="14"/>
      <c r="J46" s="14">
        <f t="shared" si="7"/>
        <v>0</v>
      </c>
      <c r="K46" s="14">
        <f t="shared" si="5"/>
        <v>0</v>
      </c>
    </row>
    <row r="47" spans="2:11" ht="18.75" x14ac:dyDescent="0.25">
      <c r="B47" s="51">
        <v>8</v>
      </c>
      <c r="C47" s="53" t="s">
        <v>142</v>
      </c>
      <c r="D47" s="44"/>
      <c r="E47" s="45"/>
      <c r="F47" s="193" t="s">
        <v>78</v>
      </c>
      <c r="G47" s="12"/>
      <c r="H47" s="12"/>
      <c r="I47" s="12"/>
      <c r="J47" s="12"/>
      <c r="K47" s="12"/>
    </row>
    <row r="48" spans="2:11" x14ac:dyDescent="0.25">
      <c r="B48" s="8">
        <v>8.1</v>
      </c>
      <c r="C48" s="8" t="s">
        <v>61</v>
      </c>
      <c r="D48" s="29" t="s">
        <v>70</v>
      </c>
      <c r="E48" s="31">
        <v>5</v>
      </c>
      <c r="F48" s="194"/>
      <c r="G48" s="8"/>
      <c r="H48" s="8"/>
      <c r="I48" s="8"/>
      <c r="J48" s="8">
        <f t="shared" ref="J48:J49" si="8">+I48+H48</f>
        <v>0</v>
      </c>
      <c r="K48" s="8">
        <f t="shared" ref="K48:K49" si="9">+J48*E48</f>
        <v>0</v>
      </c>
    </row>
    <row r="49" spans="2:11" ht="15.75" thickBot="1" x14ac:dyDescent="0.3">
      <c r="B49" s="14">
        <v>8.1999999999999993</v>
      </c>
      <c r="C49" s="14" t="s">
        <v>92</v>
      </c>
      <c r="D49" s="43" t="s">
        <v>70</v>
      </c>
      <c r="E49" s="42">
        <v>6</v>
      </c>
      <c r="F49" s="197"/>
      <c r="G49" s="14"/>
      <c r="H49" s="14"/>
      <c r="I49" s="14"/>
      <c r="J49" s="8">
        <f t="shared" si="8"/>
        <v>0</v>
      </c>
      <c r="K49" s="8">
        <f t="shared" si="9"/>
        <v>0</v>
      </c>
    </row>
    <row r="50" spans="2:11" ht="18.75" x14ac:dyDescent="0.25">
      <c r="B50" s="51">
        <v>9</v>
      </c>
      <c r="C50" s="53" t="s">
        <v>158</v>
      </c>
      <c r="D50" s="44"/>
      <c r="E50" s="45"/>
      <c r="F50" s="193" t="s">
        <v>78</v>
      </c>
      <c r="G50" s="12"/>
      <c r="H50" s="12"/>
      <c r="I50" s="12"/>
      <c r="J50" s="12"/>
      <c r="K50" s="12"/>
    </row>
    <row r="51" spans="2:11" x14ac:dyDescent="0.25">
      <c r="B51" s="8">
        <v>9.1</v>
      </c>
      <c r="C51" s="8" t="s">
        <v>308</v>
      </c>
      <c r="D51" s="29" t="s">
        <v>70</v>
      </c>
      <c r="E51" s="31">
        <v>1</v>
      </c>
      <c r="F51" s="194"/>
      <c r="G51" s="8"/>
      <c r="H51" s="8"/>
      <c r="I51" s="8"/>
      <c r="J51" s="8">
        <f t="shared" ref="J51:J52" si="10">+I51+H51</f>
        <v>0</v>
      </c>
      <c r="K51" s="8">
        <f t="shared" ref="K51:K52" si="11">+J51*E51</f>
        <v>0</v>
      </c>
    </row>
    <row r="52" spans="2:11" ht="15.75" thickBot="1" x14ac:dyDescent="0.3">
      <c r="B52" s="14">
        <v>9.1999999999999993</v>
      </c>
      <c r="C52" s="14" t="s">
        <v>309</v>
      </c>
      <c r="D52" s="43" t="s">
        <v>70</v>
      </c>
      <c r="E52" s="42">
        <v>1</v>
      </c>
      <c r="F52" s="197"/>
      <c r="G52" s="14"/>
      <c r="H52" s="14"/>
      <c r="I52" s="14"/>
      <c r="J52" s="14">
        <f t="shared" si="10"/>
        <v>0</v>
      </c>
      <c r="K52" s="14">
        <f t="shared" si="11"/>
        <v>0</v>
      </c>
    </row>
    <row r="53" spans="2:11" ht="15.75" thickBot="1" x14ac:dyDescent="0.3"/>
    <row r="54" spans="2:11" ht="19.5" thickBot="1" x14ac:dyDescent="0.35">
      <c r="B54" s="192" t="s">
        <v>331</v>
      </c>
      <c r="C54" s="192"/>
      <c r="D54" s="192"/>
      <c r="E54" s="192"/>
      <c r="F54" s="192"/>
      <c r="G54" s="192"/>
      <c r="H54" s="192"/>
      <c r="I54" s="192"/>
      <c r="J54" s="192"/>
      <c r="K54" s="117">
        <f>SUM(K6:K52)</f>
        <v>0</v>
      </c>
    </row>
  </sheetData>
  <mergeCells count="13">
    <mergeCell ref="B2:K2"/>
    <mergeCell ref="B54:J54"/>
    <mergeCell ref="F50:F52"/>
    <mergeCell ref="B6:B11"/>
    <mergeCell ref="F6:F11"/>
    <mergeCell ref="B12:B17"/>
    <mergeCell ref="F12:F17"/>
    <mergeCell ref="F38:F42"/>
    <mergeCell ref="F43:F46"/>
    <mergeCell ref="F47:F49"/>
    <mergeCell ref="F20:F31"/>
    <mergeCell ref="F32:F35"/>
    <mergeCell ref="F36:F37"/>
  </mergeCells>
  <phoneticPr fontId="4" type="noConversion"/>
  <pageMargins left="0.7" right="0.7" top="0.75" bottom="0.75" header="0.3" footer="0.3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1"/>
  <sheetViews>
    <sheetView view="pageBreakPreview" zoomScale="60" zoomScaleNormal="85" workbookViewId="0">
      <selection activeCell="F4" sqref="F4"/>
    </sheetView>
  </sheetViews>
  <sheetFormatPr defaultRowHeight="15" x14ac:dyDescent="0.25"/>
  <cols>
    <col min="3" max="3" width="70.42578125" bestFit="1" customWidth="1"/>
    <col min="4" max="4" width="8.5703125" style="33" customWidth="1"/>
    <col min="5" max="5" width="9" style="30"/>
    <col min="6" max="6" width="23.42578125" customWidth="1"/>
    <col min="7" max="7" width="15.85546875" hidden="1" customWidth="1"/>
    <col min="11" max="11" width="14.140625" bestFit="1" customWidth="1"/>
    <col min="12" max="12" width="5.28515625" customWidth="1"/>
  </cols>
  <sheetData>
    <row r="1" spans="2:11" ht="15.75" thickBot="1" x14ac:dyDescent="0.3"/>
    <row r="2" spans="2:11" ht="35.450000000000003" customHeight="1" thickBot="1" x14ac:dyDescent="0.3">
      <c r="B2" s="187" t="s">
        <v>12</v>
      </c>
      <c r="C2" s="188"/>
      <c r="D2" s="188"/>
      <c r="E2" s="188"/>
      <c r="F2" s="188"/>
      <c r="G2" s="188"/>
      <c r="H2" s="188"/>
      <c r="I2" s="188"/>
      <c r="J2" s="188"/>
      <c r="K2" s="189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387</v>
      </c>
      <c r="F4" s="3" t="s">
        <v>393</v>
      </c>
      <c r="G4" s="115" t="s">
        <v>8</v>
      </c>
      <c r="H4" s="115" t="s">
        <v>315</v>
      </c>
      <c r="I4" s="115" t="s">
        <v>316</v>
      </c>
      <c r="J4" s="115" t="s">
        <v>2</v>
      </c>
      <c r="K4" s="115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116" t="s">
        <v>334</v>
      </c>
      <c r="K5" s="116" t="s">
        <v>334</v>
      </c>
    </row>
    <row r="6" spans="2:11" x14ac:dyDescent="0.25">
      <c r="B6" s="195">
        <v>1</v>
      </c>
      <c r="C6" t="s">
        <v>102</v>
      </c>
      <c r="D6" s="200" t="s">
        <v>46</v>
      </c>
      <c r="E6" s="200">
        <v>1</v>
      </c>
      <c r="F6" s="193" t="s">
        <v>48</v>
      </c>
      <c r="G6" s="16"/>
      <c r="H6" s="16"/>
      <c r="I6" s="16"/>
      <c r="J6" s="16"/>
      <c r="K6" s="16"/>
    </row>
    <row r="7" spans="2:11" x14ac:dyDescent="0.25">
      <c r="B7" s="196"/>
      <c r="C7" t="s">
        <v>103</v>
      </c>
      <c r="D7" s="201"/>
      <c r="E7" s="201"/>
      <c r="F7" s="194"/>
      <c r="G7" s="11"/>
      <c r="H7" s="11"/>
      <c r="I7" s="11"/>
      <c r="J7" s="11"/>
      <c r="K7" s="11"/>
    </row>
    <row r="8" spans="2:11" x14ac:dyDescent="0.25">
      <c r="B8" s="196"/>
      <c r="C8" t="s">
        <v>104</v>
      </c>
      <c r="D8" s="201"/>
      <c r="E8" s="201"/>
      <c r="F8" s="194"/>
      <c r="G8" s="11"/>
      <c r="H8" s="11"/>
      <c r="I8" s="11"/>
      <c r="J8" s="11"/>
      <c r="K8" s="11"/>
    </row>
    <row r="9" spans="2:11" x14ac:dyDescent="0.25">
      <c r="B9" s="196"/>
      <c r="C9" t="s">
        <v>105</v>
      </c>
      <c r="D9" s="201"/>
      <c r="E9" s="201"/>
      <c r="F9" s="194"/>
      <c r="G9" s="11"/>
      <c r="H9" s="11"/>
      <c r="I9" s="11"/>
      <c r="J9" s="11"/>
      <c r="K9" s="11"/>
    </row>
    <row r="10" spans="2:11" x14ac:dyDescent="0.25">
      <c r="B10" s="196"/>
      <c r="C10" t="s">
        <v>21</v>
      </c>
      <c r="D10" s="201"/>
      <c r="E10" s="201"/>
      <c r="F10" s="194"/>
      <c r="G10" s="11"/>
      <c r="H10" s="11"/>
      <c r="I10" s="11"/>
      <c r="J10" s="11"/>
      <c r="K10" s="11"/>
    </row>
    <row r="11" spans="2:11" x14ac:dyDescent="0.25">
      <c r="B11" s="196"/>
      <c r="C11" t="s">
        <v>22</v>
      </c>
      <c r="D11" s="201"/>
      <c r="E11" s="201"/>
      <c r="F11" s="194"/>
      <c r="G11" s="11"/>
      <c r="H11" s="11"/>
      <c r="I11" s="11"/>
      <c r="J11" s="11"/>
      <c r="K11" s="11"/>
    </row>
    <row r="12" spans="2:11" x14ac:dyDescent="0.25">
      <c r="B12" s="196"/>
      <c r="C12" t="s">
        <v>23</v>
      </c>
      <c r="D12" s="201"/>
      <c r="E12" s="201"/>
      <c r="F12" s="194"/>
      <c r="G12" s="11"/>
      <c r="H12" s="11"/>
      <c r="I12" s="11"/>
      <c r="J12" s="11"/>
      <c r="K12" s="11"/>
    </row>
    <row r="13" spans="2:11" x14ac:dyDescent="0.25">
      <c r="B13" s="196"/>
      <c r="C13" t="s">
        <v>106</v>
      </c>
      <c r="D13" s="201"/>
      <c r="E13" s="201"/>
      <c r="F13" s="194"/>
      <c r="G13" s="11"/>
      <c r="H13" s="11"/>
      <c r="I13" s="11"/>
      <c r="J13" s="11"/>
      <c r="K13" s="11"/>
    </row>
    <row r="14" spans="2:11" x14ac:dyDescent="0.25">
      <c r="B14" s="196"/>
      <c r="C14" t="s">
        <v>107</v>
      </c>
      <c r="D14" s="201"/>
      <c r="E14" s="201"/>
      <c r="F14" s="194"/>
      <c r="G14" s="11"/>
      <c r="H14" s="11"/>
      <c r="I14" s="11"/>
      <c r="J14" s="11"/>
      <c r="K14" s="11"/>
    </row>
    <row r="15" spans="2:11" x14ac:dyDescent="0.25">
      <c r="B15" s="196"/>
      <c r="C15" t="s">
        <v>108</v>
      </c>
      <c r="D15" s="201"/>
      <c r="E15" s="201"/>
      <c r="F15" s="194"/>
      <c r="G15" s="11"/>
      <c r="H15" s="11"/>
      <c r="I15" s="11"/>
      <c r="J15" s="11"/>
      <c r="K15" s="11"/>
    </row>
    <row r="16" spans="2:11" x14ac:dyDescent="0.25">
      <c r="B16" s="196"/>
      <c r="C16" t="s">
        <v>109</v>
      </c>
      <c r="D16" s="201"/>
      <c r="E16" s="201"/>
      <c r="F16" s="194"/>
      <c r="G16" s="11"/>
      <c r="H16" s="11"/>
      <c r="I16" s="11"/>
      <c r="J16" s="11"/>
      <c r="K16" s="11"/>
    </row>
    <row r="17" spans="2:11" x14ac:dyDescent="0.25">
      <c r="B17" s="196"/>
      <c r="C17" t="s">
        <v>110</v>
      </c>
      <c r="D17" s="201"/>
      <c r="E17" s="201"/>
      <c r="F17" s="194"/>
      <c r="G17" s="11"/>
      <c r="H17" s="11"/>
      <c r="I17" s="11"/>
      <c r="J17" s="11"/>
      <c r="K17" s="11"/>
    </row>
    <row r="18" spans="2:11" x14ac:dyDescent="0.25">
      <c r="B18" s="196"/>
      <c r="C18" t="s">
        <v>111</v>
      </c>
      <c r="D18" s="201"/>
      <c r="E18" s="201"/>
      <c r="F18" s="194"/>
      <c r="G18" s="11"/>
      <c r="H18" s="11"/>
      <c r="I18" s="11"/>
      <c r="J18" s="11"/>
      <c r="K18" s="11"/>
    </row>
    <row r="19" spans="2:11" x14ac:dyDescent="0.25">
      <c r="B19" s="196"/>
      <c r="C19" t="s">
        <v>29</v>
      </c>
      <c r="D19" s="201"/>
      <c r="E19" s="201"/>
      <c r="F19" s="194"/>
      <c r="G19" s="11"/>
      <c r="H19" s="11"/>
      <c r="I19" s="11"/>
      <c r="J19" s="11">
        <f>+I19+H19</f>
        <v>0</v>
      </c>
      <c r="K19" s="11">
        <f>+J19*E6</f>
        <v>0</v>
      </c>
    </row>
    <row r="20" spans="2:11" x14ac:dyDescent="0.25">
      <c r="B20" s="196"/>
      <c r="C20" s="8" t="s">
        <v>19</v>
      </c>
      <c r="D20" s="201"/>
      <c r="E20" s="201"/>
      <c r="F20" s="194"/>
      <c r="G20" s="11"/>
      <c r="H20" s="11"/>
      <c r="I20" s="11"/>
      <c r="J20" s="11"/>
      <c r="K20" s="11"/>
    </row>
    <row r="21" spans="2:11" x14ac:dyDescent="0.25">
      <c r="B21" s="196"/>
      <c r="C21" t="s">
        <v>112</v>
      </c>
      <c r="D21" s="201"/>
      <c r="E21" s="201"/>
      <c r="F21" s="194"/>
      <c r="G21" s="11"/>
      <c r="H21" s="11"/>
      <c r="I21" s="11"/>
      <c r="J21" s="11"/>
      <c r="K21" s="11"/>
    </row>
    <row r="22" spans="2:11" x14ac:dyDescent="0.25">
      <c r="B22" s="196"/>
      <c r="C22" t="s">
        <v>113</v>
      </c>
      <c r="D22" s="201"/>
      <c r="E22" s="201"/>
      <c r="F22" s="194"/>
      <c r="G22" s="11"/>
      <c r="H22" s="11"/>
      <c r="I22" s="11"/>
      <c r="J22" s="11"/>
      <c r="K22" s="11"/>
    </row>
    <row r="23" spans="2:11" x14ac:dyDescent="0.25">
      <c r="B23" s="196"/>
      <c r="C23" t="s">
        <v>114</v>
      </c>
      <c r="D23" s="201"/>
      <c r="E23" s="201"/>
      <c r="F23" s="194"/>
      <c r="G23" s="11"/>
      <c r="H23" s="11"/>
      <c r="I23" s="11"/>
      <c r="J23" s="11"/>
      <c r="K23" s="11"/>
    </row>
    <row r="24" spans="2:11" x14ac:dyDescent="0.25">
      <c r="B24" s="196"/>
      <c r="C24" t="s">
        <v>115</v>
      </c>
      <c r="D24" s="201"/>
      <c r="E24" s="201"/>
      <c r="F24" s="194"/>
      <c r="G24" s="11"/>
      <c r="H24" s="11"/>
      <c r="I24" s="11"/>
      <c r="J24" s="11"/>
      <c r="K24" s="11"/>
    </row>
    <row r="25" spans="2:11" x14ac:dyDescent="0.25">
      <c r="B25" s="196"/>
      <c r="C25" t="s">
        <v>116</v>
      </c>
      <c r="D25" s="201"/>
      <c r="E25" s="201"/>
      <c r="F25" s="194"/>
      <c r="G25" s="11"/>
      <c r="H25" s="11"/>
      <c r="I25" s="11"/>
      <c r="J25" s="11"/>
      <c r="K25" s="11"/>
    </row>
    <row r="26" spans="2:11" x14ac:dyDescent="0.25">
      <c r="B26" s="196"/>
      <c r="C26" t="s">
        <v>35</v>
      </c>
      <c r="D26" s="201"/>
      <c r="E26" s="201"/>
      <c r="F26" s="194"/>
      <c r="G26" s="11"/>
      <c r="H26" s="11"/>
      <c r="I26" s="11"/>
      <c r="J26" s="11"/>
      <c r="K26" s="11"/>
    </row>
    <row r="27" spans="2:11" x14ac:dyDescent="0.25">
      <c r="B27" s="196"/>
      <c r="C27" t="s">
        <v>117</v>
      </c>
      <c r="D27" s="201"/>
      <c r="E27" s="201"/>
      <c r="F27" s="194"/>
      <c r="G27" s="11"/>
      <c r="H27" s="11"/>
      <c r="I27" s="11"/>
      <c r="J27" s="11"/>
      <c r="K27" s="11"/>
    </row>
    <row r="28" spans="2:11" x14ac:dyDescent="0.25">
      <c r="B28" s="196"/>
      <c r="C28" t="s">
        <v>118</v>
      </c>
      <c r="D28" s="201"/>
      <c r="E28" s="201"/>
      <c r="F28" s="194"/>
      <c r="G28" s="11"/>
      <c r="H28" s="11"/>
      <c r="I28" s="11"/>
      <c r="J28" s="11"/>
      <c r="K28" s="11"/>
    </row>
    <row r="29" spans="2:11" x14ac:dyDescent="0.25">
      <c r="B29" s="196"/>
      <c r="C29" t="s">
        <v>122</v>
      </c>
      <c r="D29" s="201"/>
      <c r="E29" s="201"/>
      <c r="F29" s="194"/>
      <c r="G29" s="11"/>
      <c r="H29" s="11"/>
      <c r="I29" s="11"/>
      <c r="J29" s="11"/>
      <c r="K29" s="11"/>
    </row>
    <row r="30" spans="2:11" x14ac:dyDescent="0.25">
      <c r="B30" s="196"/>
      <c r="C30" t="s">
        <v>119</v>
      </c>
      <c r="D30" s="201"/>
      <c r="E30" s="201"/>
      <c r="F30" s="194"/>
      <c r="G30" s="11"/>
      <c r="H30" s="11"/>
      <c r="I30" s="11"/>
      <c r="J30" s="11"/>
      <c r="K30" s="11"/>
    </row>
    <row r="31" spans="2:11" x14ac:dyDescent="0.25">
      <c r="B31" s="196"/>
      <c r="C31" t="s">
        <v>120</v>
      </c>
      <c r="D31" s="201"/>
      <c r="E31" s="201"/>
      <c r="F31" s="194"/>
      <c r="G31" s="11"/>
      <c r="H31" s="11"/>
      <c r="I31" s="11"/>
      <c r="J31" s="11"/>
      <c r="K31" s="11"/>
    </row>
    <row r="32" spans="2:11" ht="15.75" thickBot="1" x14ac:dyDescent="0.3">
      <c r="B32" s="198"/>
      <c r="C32" t="s">
        <v>121</v>
      </c>
      <c r="D32" s="202"/>
      <c r="E32" s="202"/>
      <c r="F32" s="197"/>
      <c r="G32" s="15"/>
      <c r="H32" s="15"/>
      <c r="I32" s="15"/>
      <c r="J32" s="15"/>
      <c r="K32" s="15"/>
    </row>
    <row r="33" spans="2:26" x14ac:dyDescent="0.25">
      <c r="B33" s="195">
        <v>2</v>
      </c>
      <c r="C33" s="20" t="s">
        <v>123</v>
      </c>
      <c r="D33" s="92"/>
      <c r="E33" s="21"/>
      <c r="F33" s="193" t="s">
        <v>48</v>
      </c>
      <c r="G33" s="16"/>
      <c r="H33" s="16"/>
      <c r="I33" s="16"/>
      <c r="J33" s="16"/>
      <c r="K33" s="16"/>
    </row>
    <row r="34" spans="2:26" x14ac:dyDescent="0.25">
      <c r="B34" s="196"/>
      <c r="C34" t="s">
        <v>124</v>
      </c>
      <c r="D34" s="93"/>
      <c r="E34" s="22"/>
      <c r="F34" s="194"/>
      <c r="G34" s="11"/>
      <c r="H34" s="11"/>
      <c r="I34" s="11"/>
      <c r="J34" s="11"/>
      <c r="K34" s="11"/>
    </row>
    <row r="35" spans="2:26" x14ac:dyDescent="0.25">
      <c r="B35" s="196"/>
      <c r="C35" t="s">
        <v>125</v>
      </c>
      <c r="D35" s="93" t="s">
        <v>70</v>
      </c>
      <c r="E35" s="22">
        <v>5</v>
      </c>
      <c r="F35" s="194"/>
      <c r="G35" s="11"/>
      <c r="H35" s="11"/>
      <c r="I35" s="11"/>
      <c r="J35" s="11">
        <f>+I35+H35</f>
        <v>0</v>
      </c>
      <c r="K35" s="11">
        <f>+J35*E35</f>
        <v>0</v>
      </c>
    </row>
    <row r="36" spans="2:26" x14ac:dyDescent="0.25">
      <c r="B36" s="196"/>
      <c r="C36" t="s">
        <v>126</v>
      </c>
      <c r="D36" s="93"/>
      <c r="E36" s="22"/>
      <c r="F36" s="194"/>
      <c r="G36" s="11"/>
      <c r="H36" s="11"/>
      <c r="I36" s="11"/>
      <c r="J36" s="11"/>
      <c r="K36" s="11"/>
    </row>
    <row r="37" spans="2:26" x14ac:dyDescent="0.25">
      <c r="B37" s="196"/>
      <c r="C37" t="s">
        <v>127</v>
      </c>
      <c r="D37" s="93"/>
      <c r="E37" s="22"/>
      <c r="F37" s="194"/>
      <c r="G37" s="11"/>
      <c r="H37" s="11"/>
      <c r="I37" s="11"/>
      <c r="J37" s="11"/>
      <c r="K37" s="11"/>
    </row>
    <row r="38" spans="2:26" ht="15.75" thickBot="1" x14ac:dyDescent="0.3">
      <c r="B38" s="196"/>
      <c r="C38" t="s">
        <v>128</v>
      </c>
      <c r="D38" s="93"/>
      <c r="E38" s="22"/>
      <c r="F38" s="194"/>
      <c r="G38" s="11"/>
      <c r="H38" s="11"/>
      <c r="I38" s="11"/>
      <c r="J38" s="11"/>
      <c r="K38" s="11"/>
    </row>
    <row r="39" spans="2:26" ht="18.75" x14ac:dyDescent="0.25">
      <c r="B39" s="51">
        <v>3</v>
      </c>
      <c r="C39" s="46" t="s">
        <v>51</v>
      </c>
      <c r="D39" s="44"/>
      <c r="E39" s="45"/>
      <c r="F39" s="12"/>
      <c r="G39" s="12"/>
      <c r="H39" s="12"/>
      <c r="I39" s="12"/>
      <c r="J39" s="12"/>
      <c r="K39" s="12"/>
    </row>
    <row r="40" spans="2:26" x14ac:dyDescent="0.25">
      <c r="B40" s="8"/>
      <c r="C40" s="17" t="s">
        <v>72</v>
      </c>
      <c r="D40" s="29"/>
      <c r="E40" s="31"/>
      <c r="F40" s="206" t="s">
        <v>79</v>
      </c>
      <c r="G40" s="8"/>
      <c r="H40" s="8"/>
      <c r="I40" s="8"/>
      <c r="J40" s="8"/>
      <c r="K40" s="8"/>
    </row>
    <row r="41" spans="2:26" x14ac:dyDescent="0.25">
      <c r="B41" s="69" t="s">
        <v>298</v>
      </c>
      <c r="C41" s="17" t="s">
        <v>52</v>
      </c>
      <c r="D41" s="29" t="s">
        <v>56</v>
      </c>
      <c r="E41" s="31"/>
      <c r="F41" s="206"/>
      <c r="G41" s="8"/>
      <c r="H41" s="8"/>
      <c r="I41" s="8"/>
      <c r="J41" s="8"/>
      <c r="K41" s="8"/>
      <c r="Z41">
        <f>3.18/4</f>
        <v>0.79500000000000004</v>
      </c>
    </row>
    <row r="42" spans="2:26" x14ac:dyDescent="0.25">
      <c r="B42" s="69" t="s">
        <v>299</v>
      </c>
      <c r="C42" s="17" t="s">
        <v>53</v>
      </c>
      <c r="D42" s="29" t="s">
        <v>56</v>
      </c>
      <c r="E42" s="31"/>
      <c r="F42" s="206"/>
      <c r="G42" s="8"/>
      <c r="H42" s="8"/>
      <c r="I42" s="8"/>
      <c r="J42" s="8"/>
      <c r="K42" s="8"/>
      <c r="Z42">
        <f>+Z41*30</f>
        <v>23.85</v>
      </c>
    </row>
    <row r="43" spans="2:26" x14ac:dyDescent="0.25">
      <c r="B43" s="69" t="s">
        <v>300</v>
      </c>
      <c r="C43" s="17" t="s">
        <v>54</v>
      </c>
      <c r="D43" s="29" t="s">
        <v>56</v>
      </c>
      <c r="E43" s="31">
        <v>4</v>
      </c>
      <c r="F43" s="206"/>
      <c r="G43" s="8"/>
      <c r="H43" s="8"/>
      <c r="I43" s="8"/>
      <c r="J43" s="8">
        <f t="shared" ref="J43:J51" si="0">+I43+H43</f>
        <v>0</v>
      </c>
      <c r="K43" s="8">
        <f t="shared" ref="K43:K51" si="1">+J43*E43</f>
        <v>0</v>
      </c>
    </row>
    <row r="44" spans="2:26" x14ac:dyDescent="0.25">
      <c r="B44" s="69" t="s">
        <v>301</v>
      </c>
      <c r="C44" s="17" t="s">
        <v>55</v>
      </c>
      <c r="D44" s="29" t="s">
        <v>56</v>
      </c>
      <c r="E44" s="31"/>
      <c r="F44" s="206"/>
      <c r="G44" s="8"/>
      <c r="H44" s="8"/>
      <c r="I44" s="8"/>
      <c r="J44" s="8"/>
      <c r="K44" s="8"/>
    </row>
    <row r="45" spans="2:26" x14ac:dyDescent="0.25">
      <c r="B45" s="69" t="s">
        <v>302</v>
      </c>
      <c r="C45" s="17" t="s">
        <v>59</v>
      </c>
      <c r="D45" s="29" t="s">
        <v>56</v>
      </c>
      <c r="E45" s="31"/>
      <c r="F45" s="206"/>
      <c r="G45" s="8"/>
      <c r="H45" s="8"/>
      <c r="I45" s="8"/>
      <c r="J45" s="8"/>
      <c r="K45" s="8"/>
    </row>
    <row r="46" spans="2:26" x14ac:dyDescent="0.25">
      <c r="B46" s="31"/>
      <c r="C46" s="17" t="s">
        <v>101</v>
      </c>
      <c r="D46" s="29"/>
      <c r="E46" s="31"/>
      <c r="F46" s="206"/>
      <c r="G46" s="8"/>
      <c r="H46" s="8"/>
      <c r="I46" s="8"/>
      <c r="J46" s="8"/>
      <c r="K46" s="8"/>
    </row>
    <row r="47" spans="2:26" x14ac:dyDescent="0.25">
      <c r="B47" s="69" t="s">
        <v>303</v>
      </c>
      <c r="C47" s="17" t="s">
        <v>130</v>
      </c>
      <c r="D47" s="29" t="s">
        <v>57</v>
      </c>
      <c r="E47" s="31">
        <v>10.5</v>
      </c>
      <c r="F47" s="206"/>
      <c r="G47" s="8"/>
      <c r="H47" s="8"/>
      <c r="I47" s="8"/>
      <c r="J47" s="8">
        <f t="shared" si="0"/>
        <v>0</v>
      </c>
      <c r="K47" s="8">
        <f t="shared" si="1"/>
        <v>0</v>
      </c>
    </row>
    <row r="48" spans="2:26" x14ac:dyDescent="0.25">
      <c r="B48" s="69" t="s">
        <v>304</v>
      </c>
      <c r="C48" s="17" t="s">
        <v>58</v>
      </c>
      <c r="D48" s="29" t="s">
        <v>57</v>
      </c>
      <c r="E48" s="31">
        <v>0.5</v>
      </c>
      <c r="F48" s="206"/>
      <c r="G48" s="8"/>
      <c r="H48" s="8"/>
      <c r="I48" s="8"/>
      <c r="J48" s="8">
        <f t="shared" si="0"/>
        <v>0</v>
      </c>
      <c r="K48" s="8">
        <f t="shared" si="1"/>
        <v>0</v>
      </c>
    </row>
    <row r="49" spans="2:11" x14ac:dyDescent="0.25">
      <c r="B49" s="69" t="s">
        <v>305</v>
      </c>
      <c r="C49" s="17" t="s">
        <v>131</v>
      </c>
      <c r="D49" s="29" t="s">
        <v>57</v>
      </c>
      <c r="E49" s="31">
        <v>1</v>
      </c>
      <c r="F49" s="206"/>
      <c r="G49" s="8"/>
      <c r="H49" s="8"/>
      <c r="I49" s="8"/>
      <c r="J49" s="8">
        <f t="shared" si="0"/>
        <v>0</v>
      </c>
      <c r="K49" s="8">
        <f t="shared" si="1"/>
        <v>0</v>
      </c>
    </row>
    <row r="50" spans="2:11" x14ac:dyDescent="0.25">
      <c r="B50" s="69" t="s">
        <v>306</v>
      </c>
      <c r="C50" s="17" t="s">
        <v>132</v>
      </c>
      <c r="D50" s="29" t="s">
        <v>57</v>
      </c>
      <c r="E50" s="31">
        <v>0.5</v>
      </c>
      <c r="F50" s="206"/>
      <c r="G50" s="8"/>
      <c r="H50" s="8"/>
      <c r="I50" s="8"/>
      <c r="J50" s="8">
        <f t="shared" si="0"/>
        <v>0</v>
      </c>
      <c r="K50" s="8">
        <f t="shared" si="1"/>
        <v>0</v>
      </c>
    </row>
    <row r="51" spans="2:11" ht="15.75" thickBot="1" x14ac:dyDescent="0.3">
      <c r="B51" s="71" t="s">
        <v>138</v>
      </c>
      <c r="C51" s="18" t="s">
        <v>133</v>
      </c>
      <c r="D51" s="43" t="s">
        <v>57</v>
      </c>
      <c r="E51" s="42">
        <v>7</v>
      </c>
      <c r="F51" s="207"/>
      <c r="G51" s="14"/>
      <c r="H51" s="14"/>
      <c r="I51" s="14"/>
      <c r="J51" s="14">
        <f t="shared" si="0"/>
        <v>0</v>
      </c>
      <c r="K51" s="14">
        <f t="shared" si="1"/>
        <v>0</v>
      </c>
    </row>
    <row r="52" spans="2:11" ht="15.75" thickBot="1" x14ac:dyDescent="0.3"/>
    <row r="53" spans="2:11" ht="19.5" thickBot="1" x14ac:dyDescent="0.35">
      <c r="B53" s="192" t="s">
        <v>331</v>
      </c>
      <c r="C53" s="192"/>
      <c r="D53" s="192"/>
      <c r="E53" s="192"/>
      <c r="F53" s="192"/>
      <c r="G53" s="192"/>
      <c r="H53" s="192"/>
      <c r="I53" s="192"/>
      <c r="J53" s="192"/>
      <c r="K53" s="117">
        <f>SUM(K6:K51)</f>
        <v>0</v>
      </c>
    </row>
    <row r="61" spans="2:11" x14ac:dyDescent="0.25">
      <c r="H61" s="9"/>
    </row>
  </sheetData>
  <mergeCells count="9">
    <mergeCell ref="F40:F51"/>
    <mergeCell ref="B53:J53"/>
    <mergeCell ref="B2:K2"/>
    <mergeCell ref="B6:B32"/>
    <mergeCell ref="D6:D32"/>
    <mergeCell ref="E6:E32"/>
    <mergeCell ref="F6:F32"/>
    <mergeCell ref="B33:B38"/>
    <mergeCell ref="F33:F38"/>
  </mergeCells>
  <pageMargins left="0.7" right="0.7" top="0.75" bottom="0.75" header="0.3" footer="0.3"/>
  <pageSetup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view="pageBreakPreview" zoomScale="60" zoomScaleNormal="85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3.7109375" bestFit="1" customWidth="1"/>
    <col min="7" max="7" width="28.28515625" hidden="1" customWidth="1"/>
    <col min="8" max="8" width="11.28515625" customWidth="1"/>
    <col min="11" max="11" width="14.140625" bestFit="1" customWidth="1"/>
  </cols>
  <sheetData>
    <row r="1" spans="2:11" ht="15.75" thickBot="1" x14ac:dyDescent="0.3"/>
    <row r="2" spans="2:11" ht="15.75" thickBot="1" x14ac:dyDescent="0.3">
      <c r="B2" s="203" t="s">
        <v>314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387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ht="15.75" x14ac:dyDescent="0.25">
      <c r="B6" s="196">
        <v>1</v>
      </c>
      <c r="C6" s="75" t="s">
        <v>250</v>
      </c>
      <c r="D6" s="201" t="s">
        <v>70</v>
      </c>
      <c r="E6" s="201">
        <v>7</v>
      </c>
      <c r="F6" s="194" t="s">
        <v>201</v>
      </c>
      <c r="G6" s="11"/>
      <c r="H6" s="11"/>
      <c r="I6" s="11"/>
      <c r="J6" s="11"/>
      <c r="K6" s="11"/>
    </row>
    <row r="7" spans="2:11" x14ac:dyDescent="0.25">
      <c r="B7" s="196"/>
      <c r="C7" s="11" t="s">
        <v>245</v>
      </c>
      <c r="D7" s="201"/>
      <c r="E7" s="201"/>
      <c r="F7" s="194"/>
      <c r="G7" s="11"/>
      <c r="H7" s="11"/>
      <c r="I7" s="11"/>
      <c r="J7" s="11"/>
      <c r="K7" s="11"/>
    </row>
    <row r="8" spans="2:11" x14ac:dyDescent="0.25">
      <c r="B8" s="196"/>
      <c r="C8" s="11" t="s">
        <v>246</v>
      </c>
      <c r="D8" s="201"/>
      <c r="E8" s="201"/>
      <c r="F8" s="194"/>
      <c r="G8" s="11"/>
      <c r="H8" s="11"/>
      <c r="I8" s="11"/>
      <c r="J8" s="11"/>
      <c r="K8" s="11"/>
    </row>
    <row r="9" spans="2:11" x14ac:dyDescent="0.25">
      <c r="B9" s="196"/>
      <c r="C9" s="11" t="s">
        <v>247</v>
      </c>
      <c r="D9" s="201"/>
      <c r="E9" s="201"/>
      <c r="F9" s="194"/>
      <c r="G9" s="11"/>
      <c r="H9" s="11"/>
      <c r="I9" s="11"/>
      <c r="J9" s="11">
        <f>+I9+H9</f>
        <v>0</v>
      </c>
      <c r="K9" s="11">
        <f>+J9*E6</f>
        <v>0</v>
      </c>
    </row>
    <row r="10" spans="2:11" x14ac:dyDescent="0.25">
      <c r="B10" s="196"/>
      <c r="C10" s="11" t="s">
        <v>248</v>
      </c>
      <c r="D10" s="201"/>
      <c r="E10" s="201"/>
      <c r="F10" s="194"/>
      <c r="G10" s="11"/>
      <c r="H10" s="11"/>
      <c r="I10" s="11"/>
      <c r="J10" s="11"/>
      <c r="K10" s="11"/>
    </row>
    <row r="11" spans="2:11" x14ac:dyDescent="0.25">
      <c r="B11" s="196"/>
      <c r="C11" s="11" t="s">
        <v>35</v>
      </c>
      <c r="D11" s="201"/>
      <c r="E11" s="201"/>
      <c r="F11" s="194"/>
      <c r="G11" s="11"/>
      <c r="H11" s="11"/>
      <c r="I11" s="11"/>
      <c r="J11" s="11"/>
      <c r="K11" s="11"/>
    </row>
    <row r="12" spans="2:11" x14ac:dyDescent="0.25">
      <c r="B12" s="196"/>
      <c r="C12" s="11" t="s">
        <v>36</v>
      </c>
      <c r="D12" s="201"/>
      <c r="E12" s="201"/>
      <c r="F12" s="194"/>
      <c r="G12" s="11"/>
      <c r="H12" s="11"/>
      <c r="I12" s="11"/>
      <c r="J12" s="11"/>
      <c r="K12" s="11"/>
    </row>
    <row r="13" spans="2:11" ht="15.75" thickBot="1" x14ac:dyDescent="0.3">
      <c r="B13" s="196"/>
      <c r="C13" s="11" t="s">
        <v>38</v>
      </c>
      <c r="D13" s="201"/>
      <c r="E13" s="201"/>
      <c r="F13" s="194"/>
      <c r="G13" s="11"/>
      <c r="H13" s="11"/>
      <c r="I13" s="11"/>
      <c r="J13" s="11"/>
      <c r="K13" s="11"/>
    </row>
    <row r="14" spans="2:11" ht="15.75" x14ac:dyDescent="0.25">
      <c r="B14" s="195">
        <v>2</v>
      </c>
      <c r="C14" s="56" t="s">
        <v>251</v>
      </c>
      <c r="D14" s="200" t="s">
        <v>70</v>
      </c>
      <c r="E14" s="200">
        <v>7</v>
      </c>
      <c r="F14" s="193" t="s">
        <v>49</v>
      </c>
      <c r="G14" s="16"/>
      <c r="H14" s="16"/>
      <c r="I14" s="16"/>
      <c r="J14" s="16">
        <f>+I14+H14</f>
        <v>0</v>
      </c>
      <c r="K14" s="16">
        <f>+J14*E14</f>
        <v>0</v>
      </c>
    </row>
    <row r="15" spans="2:11" ht="15.75" thickBot="1" x14ac:dyDescent="0.3">
      <c r="B15" s="198"/>
      <c r="C15" s="19" t="s">
        <v>252</v>
      </c>
      <c r="D15" s="202"/>
      <c r="E15" s="202"/>
      <c r="F15" s="197"/>
      <c r="G15" s="15"/>
      <c r="H15" s="15"/>
      <c r="I15" s="15"/>
      <c r="J15" s="15"/>
      <c r="K15" s="15"/>
    </row>
    <row r="16" spans="2:11" x14ac:dyDescent="0.25">
      <c r="B16" s="13"/>
      <c r="C16" s="13"/>
      <c r="D16" s="48"/>
      <c r="E16" s="49"/>
      <c r="F16" s="13"/>
      <c r="G16" s="13"/>
    </row>
    <row r="17" spans="2:11" ht="15.75" thickBot="1" x14ac:dyDescent="0.3">
      <c r="B17" s="13"/>
      <c r="C17" s="13"/>
      <c r="D17" s="48"/>
      <c r="E17" s="49"/>
      <c r="F17" s="13"/>
      <c r="G17" s="13"/>
    </row>
    <row r="18" spans="2:11" ht="19.5" thickBot="1" x14ac:dyDescent="0.35">
      <c r="B18" s="192" t="s">
        <v>331</v>
      </c>
      <c r="C18" s="192"/>
      <c r="D18" s="192"/>
      <c r="E18" s="192"/>
      <c r="F18" s="192"/>
      <c r="G18" s="192"/>
      <c r="H18" s="192"/>
      <c r="I18" s="192"/>
      <c r="J18" s="192"/>
      <c r="K18" s="117">
        <f>SUM(K6:K14)</f>
        <v>0</v>
      </c>
    </row>
    <row r="43" spans="9:9" x14ac:dyDescent="0.25">
      <c r="I43" s="9" t="e">
        <f>SUM(#REF!)</f>
        <v>#REF!</v>
      </c>
    </row>
  </sheetData>
  <mergeCells count="10">
    <mergeCell ref="B18:J18"/>
    <mergeCell ref="B14:B15"/>
    <mergeCell ref="F14:F15"/>
    <mergeCell ref="D14:D15"/>
    <mergeCell ref="E14:E15"/>
    <mergeCell ref="B6:B13"/>
    <mergeCell ref="D6:D13"/>
    <mergeCell ref="E6:E13"/>
    <mergeCell ref="F6:F13"/>
    <mergeCell ref="B2:K2"/>
  </mergeCells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view="pageBreakPreview" zoomScale="60" zoomScaleNormal="85" workbookViewId="0">
      <selection activeCell="F4" sqref="F4"/>
    </sheetView>
  </sheetViews>
  <sheetFormatPr defaultRowHeight="15" x14ac:dyDescent="0.25"/>
  <cols>
    <col min="3" max="3" width="73" bestFit="1" customWidth="1"/>
    <col min="4" max="4" width="8.7109375" style="33" customWidth="1"/>
    <col min="5" max="5" width="8.85546875" style="30"/>
    <col min="6" max="6" width="27.7109375" bestFit="1" customWidth="1"/>
    <col min="7" max="7" width="28.28515625" hidden="1" customWidth="1"/>
    <col min="11" max="11" width="14.140625" bestFit="1" customWidth="1"/>
  </cols>
  <sheetData>
    <row r="1" spans="2:11" ht="15.75" thickBot="1" x14ac:dyDescent="0.3"/>
    <row r="2" spans="2:11" ht="15.75" thickBot="1" x14ac:dyDescent="0.3">
      <c r="B2" s="203" t="s">
        <v>13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15.75" thickBot="1" x14ac:dyDescent="0.3">
      <c r="C3" s="9"/>
    </row>
    <row r="4" spans="2:1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393</v>
      </c>
      <c r="G4" s="4" t="s">
        <v>8</v>
      </c>
      <c r="H4" s="4" t="s">
        <v>315</v>
      </c>
      <c r="I4" s="4" t="s">
        <v>316</v>
      </c>
      <c r="J4" s="4" t="s">
        <v>317</v>
      </c>
      <c r="K4" s="4" t="s">
        <v>318</v>
      </c>
    </row>
    <row r="5" spans="2:11" ht="15.75" thickBot="1" x14ac:dyDescent="0.3">
      <c r="B5" s="5" t="s">
        <v>4</v>
      </c>
      <c r="C5" s="5" t="s">
        <v>5</v>
      </c>
      <c r="D5" s="5" t="s">
        <v>6</v>
      </c>
      <c r="E5" s="6" t="s">
        <v>7</v>
      </c>
      <c r="F5" s="6" t="s">
        <v>9</v>
      </c>
      <c r="G5" s="6" t="s">
        <v>47</v>
      </c>
      <c r="H5" s="6" t="s">
        <v>2</v>
      </c>
      <c r="I5" s="6" t="s">
        <v>2</v>
      </c>
      <c r="J5" s="6" t="s">
        <v>2</v>
      </c>
      <c r="K5" s="6"/>
    </row>
    <row r="6" spans="2:11" ht="18" customHeight="1" x14ac:dyDescent="0.25">
      <c r="B6" s="195">
        <v>1</v>
      </c>
      <c r="C6" t="s">
        <v>102</v>
      </c>
      <c r="D6" s="201" t="s">
        <v>46</v>
      </c>
      <c r="E6" s="201">
        <v>1</v>
      </c>
      <c r="F6" s="194" t="s">
        <v>48</v>
      </c>
      <c r="G6" s="11"/>
      <c r="H6" s="11"/>
      <c r="I6" s="11"/>
      <c r="J6" s="11"/>
      <c r="K6" s="11"/>
    </row>
    <row r="7" spans="2:11" ht="18" customHeight="1" x14ac:dyDescent="0.25">
      <c r="B7" s="196"/>
      <c r="C7" t="s">
        <v>253</v>
      </c>
      <c r="D7" s="201"/>
      <c r="E7" s="201"/>
      <c r="F7" s="194"/>
      <c r="G7" s="11"/>
      <c r="H7" s="11"/>
      <c r="I7" s="11"/>
      <c r="J7" s="11"/>
      <c r="K7" s="11"/>
    </row>
    <row r="8" spans="2:11" ht="18" customHeight="1" x14ac:dyDescent="0.25">
      <c r="B8" s="196"/>
      <c r="C8" t="s">
        <v>105</v>
      </c>
      <c r="D8" s="201"/>
      <c r="E8" s="201"/>
      <c r="F8" s="194"/>
      <c r="G8" s="11"/>
      <c r="H8" s="11"/>
      <c r="I8" s="11"/>
      <c r="J8" s="11"/>
      <c r="K8" s="11"/>
    </row>
    <row r="9" spans="2:11" ht="18" customHeight="1" x14ac:dyDescent="0.25">
      <c r="B9" s="196"/>
      <c r="C9" t="s">
        <v>21</v>
      </c>
      <c r="D9" s="201"/>
      <c r="E9" s="201"/>
      <c r="F9" s="194"/>
      <c r="G9" s="11"/>
      <c r="H9" s="11"/>
      <c r="I9" s="11"/>
      <c r="J9" s="11"/>
      <c r="K9" s="11"/>
    </row>
    <row r="10" spans="2:11" ht="18" customHeight="1" x14ac:dyDescent="0.25">
      <c r="B10" s="196"/>
      <c r="C10" t="s">
        <v>22</v>
      </c>
      <c r="D10" s="201"/>
      <c r="E10" s="201"/>
      <c r="F10" s="194"/>
      <c r="G10" s="11"/>
      <c r="H10" s="11"/>
      <c r="I10" s="11"/>
      <c r="J10" s="11"/>
      <c r="K10" s="11"/>
    </row>
    <row r="11" spans="2:11" ht="18" customHeight="1" x14ac:dyDescent="0.25">
      <c r="B11" s="196"/>
      <c r="C11" t="s">
        <v>23</v>
      </c>
      <c r="D11" s="201"/>
      <c r="E11" s="201"/>
      <c r="F11" s="194"/>
      <c r="G11" s="11"/>
      <c r="H11" s="11"/>
      <c r="I11" s="11"/>
      <c r="J11" s="11"/>
      <c r="K11" s="11"/>
    </row>
    <row r="12" spans="2:11" ht="18" customHeight="1" x14ac:dyDescent="0.25">
      <c r="B12" s="196"/>
      <c r="C12" t="s">
        <v>255</v>
      </c>
      <c r="D12" s="201"/>
      <c r="E12" s="201"/>
      <c r="F12" s="194"/>
      <c r="G12" s="11"/>
      <c r="H12" s="11"/>
      <c r="I12" s="11"/>
      <c r="J12" s="11"/>
      <c r="K12" s="11"/>
    </row>
    <row r="13" spans="2:11" ht="18" customHeight="1" x14ac:dyDescent="0.25">
      <c r="B13" s="196"/>
      <c r="C13" t="s">
        <v>107</v>
      </c>
      <c r="D13" s="201"/>
      <c r="E13" s="201"/>
      <c r="F13" s="194"/>
      <c r="G13" s="11"/>
      <c r="H13" s="11"/>
      <c r="I13" s="11"/>
      <c r="J13" s="11"/>
      <c r="K13" s="11"/>
    </row>
    <row r="14" spans="2:11" ht="18" customHeight="1" x14ac:dyDescent="0.25">
      <c r="B14" s="196"/>
      <c r="C14" t="s">
        <v>108</v>
      </c>
      <c r="D14" s="201"/>
      <c r="E14" s="201"/>
      <c r="F14" s="194"/>
      <c r="G14" s="11"/>
      <c r="H14" s="11"/>
      <c r="I14" s="11"/>
      <c r="J14" s="11"/>
      <c r="K14" s="11"/>
    </row>
    <row r="15" spans="2:11" ht="18" customHeight="1" x14ac:dyDescent="0.25">
      <c r="B15" s="196"/>
      <c r="C15" t="s">
        <v>109</v>
      </c>
      <c r="D15" s="201"/>
      <c r="E15" s="201"/>
      <c r="F15" s="194"/>
      <c r="G15" s="11"/>
      <c r="H15" s="11"/>
      <c r="I15" s="11"/>
      <c r="J15" s="11"/>
      <c r="K15" s="11"/>
    </row>
    <row r="16" spans="2:11" ht="18" customHeight="1" x14ac:dyDescent="0.25">
      <c r="B16" s="196"/>
      <c r="C16" t="s">
        <v>110</v>
      </c>
      <c r="D16" s="201"/>
      <c r="E16" s="201"/>
      <c r="F16" s="194"/>
      <c r="G16" s="11"/>
      <c r="H16" s="11"/>
      <c r="I16" s="11"/>
      <c r="J16" s="11"/>
      <c r="K16" s="11"/>
    </row>
    <row r="17" spans="2:11" ht="18" customHeight="1" x14ac:dyDescent="0.25">
      <c r="B17" s="196"/>
      <c r="C17" t="s">
        <v>111</v>
      </c>
      <c r="D17" s="201"/>
      <c r="E17" s="201"/>
      <c r="F17" s="194"/>
      <c r="G17" s="11"/>
      <c r="H17" s="11"/>
      <c r="I17" s="11"/>
      <c r="J17" s="11"/>
      <c r="K17" s="11"/>
    </row>
    <row r="18" spans="2:11" ht="18" customHeight="1" x14ac:dyDescent="0.25">
      <c r="B18" s="196"/>
      <c r="C18" t="s">
        <v>29</v>
      </c>
      <c r="D18" s="201"/>
      <c r="E18" s="201"/>
      <c r="F18" s="194"/>
      <c r="G18" s="11"/>
      <c r="H18" s="11"/>
      <c r="I18" s="11"/>
      <c r="J18" s="11">
        <f>+I18+H18</f>
        <v>0</v>
      </c>
      <c r="K18" s="11">
        <f>+J18*E6</f>
        <v>0</v>
      </c>
    </row>
    <row r="19" spans="2:11" ht="18" customHeight="1" x14ac:dyDescent="0.25">
      <c r="B19" s="196"/>
      <c r="C19" s="8" t="s">
        <v>19</v>
      </c>
      <c r="D19" s="201"/>
      <c r="E19" s="201"/>
      <c r="F19" s="194"/>
      <c r="G19" s="11"/>
      <c r="H19" s="11"/>
      <c r="I19" s="11"/>
      <c r="J19" s="11"/>
      <c r="K19" s="11"/>
    </row>
    <row r="20" spans="2:11" ht="18" customHeight="1" x14ac:dyDescent="0.25">
      <c r="B20" s="196"/>
      <c r="C20" t="s">
        <v>112</v>
      </c>
      <c r="D20" s="201"/>
      <c r="E20" s="201"/>
      <c r="F20" s="194"/>
      <c r="G20" s="11"/>
      <c r="H20" s="11"/>
      <c r="I20" s="11"/>
      <c r="J20" s="11"/>
      <c r="K20" s="11"/>
    </row>
    <row r="21" spans="2:11" ht="18" customHeight="1" x14ac:dyDescent="0.25">
      <c r="B21" s="196"/>
      <c r="C21" t="s">
        <v>113</v>
      </c>
      <c r="D21" s="201"/>
      <c r="E21" s="201"/>
      <c r="F21" s="194"/>
      <c r="G21" s="11"/>
      <c r="H21" s="11"/>
      <c r="I21" s="11"/>
      <c r="J21" s="11"/>
      <c r="K21" s="11"/>
    </row>
    <row r="22" spans="2:11" ht="18" customHeight="1" x14ac:dyDescent="0.25">
      <c r="B22" s="196"/>
      <c r="C22" t="s">
        <v>254</v>
      </c>
      <c r="D22" s="201"/>
      <c r="E22" s="201"/>
      <c r="F22" s="194"/>
      <c r="G22" s="11"/>
      <c r="H22" s="11"/>
      <c r="I22" s="11"/>
      <c r="J22" s="11"/>
      <c r="K22" s="11"/>
    </row>
    <row r="23" spans="2:11" ht="18" customHeight="1" x14ac:dyDescent="0.25">
      <c r="B23" s="196"/>
      <c r="C23" t="s">
        <v>33</v>
      </c>
      <c r="D23" s="201"/>
      <c r="E23" s="201"/>
      <c r="F23" s="194"/>
      <c r="G23" s="11"/>
      <c r="H23" s="11"/>
      <c r="I23" s="11"/>
      <c r="J23" s="11"/>
      <c r="K23" s="11"/>
    </row>
    <row r="24" spans="2:11" ht="18" customHeight="1" x14ac:dyDescent="0.25">
      <c r="B24" s="196"/>
      <c r="C24" t="s">
        <v>116</v>
      </c>
      <c r="D24" s="201"/>
      <c r="E24" s="201"/>
      <c r="F24" s="194"/>
      <c r="G24" s="11"/>
      <c r="H24" s="11"/>
      <c r="I24" s="11"/>
      <c r="J24" s="11"/>
      <c r="K24" s="11"/>
    </row>
    <row r="25" spans="2:11" ht="18" customHeight="1" x14ac:dyDescent="0.25">
      <c r="B25" s="196"/>
      <c r="C25" t="s">
        <v>35</v>
      </c>
      <c r="D25" s="201"/>
      <c r="E25" s="201"/>
      <c r="F25" s="194"/>
      <c r="G25" s="11"/>
      <c r="H25" s="11"/>
      <c r="I25" s="11"/>
      <c r="J25" s="11"/>
      <c r="K25" s="11"/>
    </row>
    <row r="26" spans="2:11" ht="18" customHeight="1" x14ac:dyDescent="0.25">
      <c r="B26" s="196"/>
      <c r="C26" t="s">
        <v>117</v>
      </c>
      <c r="D26" s="201"/>
      <c r="E26" s="201"/>
      <c r="F26" s="194"/>
      <c r="G26" s="11"/>
      <c r="H26" s="11"/>
      <c r="I26" s="11"/>
      <c r="J26" s="11"/>
      <c r="K26" s="11"/>
    </row>
    <row r="27" spans="2:11" ht="18" customHeight="1" x14ac:dyDescent="0.25">
      <c r="B27" s="196"/>
      <c r="C27" t="s">
        <v>118</v>
      </c>
      <c r="D27" s="201"/>
      <c r="E27" s="201"/>
      <c r="F27" s="194"/>
      <c r="G27" s="11"/>
      <c r="H27" s="11"/>
      <c r="I27" s="11"/>
      <c r="J27" s="11"/>
      <c r="K27" s="11"/>
    </row>
    <row r="28" spans="2:11" ht="18" customHeight="1" x14ac:dyDescent="0.25">
      <c r="B28" s="196"/>
      <c r="C28" t="s">
        <v>122</v>
      </c>
      <c r="D28" s="201"/>
      <c r="E28" s="201"/>
      <c r="F28" s="194"/>
      <c r="G28" s="11"/>
      <c r="H28" s="11"/>
      <c r="I28" s="11"/>
      <c r="J28" s="11"/>
      <c r="K28" s="11"/>
    </row>
    <row r="29" spans="2:11" ht="18" customHeight="1" x14ac:dyDescent="0.25">
      <c r="B29" s="196"/>
      <c r="C29" t="s">
        <v>119</v>
      </c>
      <c r="D29" s="201"/>
      <c r="E29" s="201"/>
      <c r="F29" s="194"/>
      <c r="G29" s="11"/>
      <c r="H29" s="11"/>
      <c r="I29" s="11"/>
      <c r="J29" s="11"/>
      <c r="K29" s="11"/>
    </row>
    <row r="30" spans="2:11" ht="18" customHeight="1" x14ac:dyDescent="0.25">
      <c r="B30" s="196"/>
      <c r="C30" t="s">
        <v>120</v>
      </c>
      <c r="D30" s="201"/>
      <c r="E30" s="201"/>
      <c r="F30" s="194"/>
      <c r="G30" s="11"/>
      <c r="H30" s="11"/>
      <c r="I30" s="11"/>
      <c r="J30" s="11"/>
      <c r="K30" s="11"/>
    </row>
    <row r="31" spans="2:11" ht="18.600000000000001" customHeight="1" thickBot="1" x14ac:dyDescent="0.3">
      <c r="B31" s="198"/>
      <c r="C31" t="s">
        <v>121</v>
      </c>
      <c r="D31" s="201"/>
      <c r="E31" s="201"/>
      <c r="F31" s="194"/>
      <c r="G31" s="11"/>
      <c r="H31" s="11"/>
      <c r="I31" s="11"/>
      <c r="J31" s="11"/>
      <c r="K31" s="11"/>
    </row>
    <row r="32" spans="2:11" ht="18" customHeight="1" x14ac:dyDescent="0.25">
      <c r="B32" s="195">
        <v>2</v>
      </c>
      <c r="C32" s="75" t="s">
        <v>250</v>
      </c>
      <c r="D32" s="200" t="s">
        <v>256</v>
      </c>
      <c r="E32" s="200">
        <v>4</v>
      </c>
      <c r="F32" s="193" t="s">
        <v>201</v>
      </c>
      <c r="G32" s="16"/>
      <c r="H32" s="16"/>
      <c r="I32" s="16"/>
      <c r="J32" s="16"/>
      <c r="K32" s="16"/>
    </row>
    <row r="33" spans="2:11" x14ac:dyDescent="0.25">
      <c r="B33" s="196"/>
      <c r="C33" s="11" t="s">
        <v>245</v>
      </c>
      <c r="D33" s="201"/>
      <c r="E33" s="201"/>
      <c r="F33" s="194"/>
      <c r="G33" s="11"/>
      <c r="H33" s="11"/>
      <c r="I33" s="11"/>
      <c r="J33" s="11"/>
      <c r="K33" s="11"/>
    </row>
    <row r="34" spans="2:11" x14ac:dyDescent="0.25">
      <c r="B34" s="196"/>
      <c r="C34" s="11" t="s">
        <v>246</v>
      </c>
      <c r="D34" s="201"/>
      <c r="E34" s="201"/>
      <c r="F34" s="194"/>
      <c r="G34" s="11"/>
      <c r="H34" s="11"/>
      <c r="I34" s="11"/>
      <c r="J34" s="11"/>
      <c r="K34" s="11"/>
    </row>
    <row r="35" spans="2:11" x14ac:dyDescent="0.25">
      <c r="B35" s="196"/>
      <c r="C35" s="11" t="s">
        <v>247</v>
      </c>
      <c r="D35" s="201"/>
      <c r="E35" s="201"/>
      <c r="F35" s="194"/>
      <c r="G35" s="11"/>
      <c r="H35" s="11"/>
      <c r="I35" s="11"/>
      <c r="J35" s="11">
        <f>+I35+H35</f>
        <v>0</v>
      </c>
      <c r="K35" s="11">
        <f>+J35*E32</f>
        <v>0</v>
      </c>
    </row>
    <row r="36" spans="2:11" x14ac:dyDescent="0.25">
      <c r="B36" s="196"/>
      <c r="C36" s="11" t="s">
        <v>248</v>
      </c>
      <c r="D36" s="201"/>
      <c r="E36" s="201"/>
      <c r="F36" s="194"/>
      <c r="G36" s="11"/>
      <c r="H36" s="11"/>
      <c r="I36" s="11"/>
      <c r="J36" s="11"/>
      <c r="K36" s="11"/>
    </row>
    <row r="37" spans="2:11" x14ac:dyDescent="0.25">
      <c r="B37" s="196"/>
      <c r="C37" s="11" t="s">
        <v>39</v>
      </c>
      <c r="D37" s="201"/>
      <c r="E37" s="201"/>
      <c r="F37" s="194"/>
      <c r="G37" s="11"/>
      <c r="H37" s="11"/>
      <c r="I37" s="11"/>
      <c r="J37" s="11"/>
      <c r="K37" s="11"/>
    </row>
    <row r="38" spans="2:11" ht="15.75" thickBot="1" x14ac:dyDescent="0.3">
      <c r="B38" s="196"/>
      <c r="C38" s="15" t="s">
        <v>249</v>
      </c>
      <c r="D38" s="201"/>
      <c r="E38" s="201"/>
      <c r="F38" s="194"/>
      <c r="G38" s="11"/>
      <c r="H38" s="11"/>
      <c r="I38" s="11"/>
      <c r="J38" s="11"/>
      <c r="K38" s="11"/>
    </row>
    <row r="39" spans="2:11" ht="15.6" customHeight="1" x14ac:dyDescent="0.25">
      <c r="B39" s="195">
        <v>3</v>
      </c>
      <c r="C39" s="75" t="s">
        <v>261</v>
      </c>
      <c r="D39" s="200" t="s">
        <v>256</v>
      </c>
      <c r="E39" s="200">
        <v>5</v>
      </c>
      <c r="F39" s="193" t="s">
        <v>201</v>
      </c>
      <c r="G39" s="16"/>
      <c r="H39" s="16"/>
      <c r="I39" s="16"/>
      <c r="J39" s="16"/>
      <c r="K39" s="16"/>
    </row>
    <row r="40" spans="2:11" ht="14.45" customHeight="1" x14ac:dyDescent="0.25">
      <c r="B40" s="196"/>
      <c r="C40" s="11" t="s">
        <v>257</v>
      </c>
      <c r="D40" s="201"/>
      <c r="E40" s="201"/>
      <c r="F40" s="194"/>
      <c r="G40" s="11"/>
      <c r="H40" s="11"/>
      <c r="I40" s="11"/>
      <c r="J40" s="11"/>
      <c r="K40" s="11"/>
    </row>
    <row r="41" spans="2:11" ht="14.45" customHeight="1" x14ac:dyDescent="0.25">
      <c r="B41" s="196"/>
      <c r="C41" s="11" t="s">
        <v>258</v>
      </c>
      <c r="D41" s="201"/>
      <c r="E41" s="201"/>
      <c r="F41" s="194"/>
      <c r="G41" s="11"/>
      <c r="H41" s="11"/>
      <c r="I41" s="11"/>
      <c r="J41" s="11"/>
      <c r="K41" s="11"/>
    </row>
    <row r="42" spans="2:11" ht="14.45" customHeight="1" x14ac:dyDescent="0.25">
      <c r="B42" s="196"/>
      <c r="C42" s="11" t="s">
        <v>259</v>
      </c>
      <c r="D42" s="201"/>
      <c r="E42" s="201"/>
      <c r="F42" s="194"/>
      <c r="G42" s="11"/>
      <c r="H42" s="11"/>
      <c r="I42" s="11"/>
      <c r="J42" s="11">
        <f>+I42+H42</f>
        <v>0</v>
      </c>
      <c r="K42" s="11">
        <f>+J42*E39</f>
        <v>0</v>
      </c>
    </row>
    <row r="43" spans="2:11" ht="14.45" customHeight="1" x14ac:dyDescent="0.25">
      <c r="B43" s="196"/>
      <c r="C43" s="11" t="s">
        <v>265</v>
      </c>
      <c r="D43" s="201"/>
      <c r="E43" s="201"/>
      <c r="F43" s="194"/>
      <c r="G43" s="11"/>
      <c r="H43" s="11"/>
      <c r="I43" s="11"/>
      <c r="J43" s="11"/>
      <c r="K43" s="11"/>
    </row>
    <row r="44" spans="2:11" ht="14.45" customHeight="1" x14ac:dyDescent="0.25">
      <c r="B44" s="196"/>
      <c r="C44" s="11" t="s">
        <v>39</v>
      </c>
      <c r="D44" s="201"/>
      <c r="E44" s="201"/>
      <c r="F44" s="194"/>
      <c r="G44" s="11"/>
      <c r="H44" s="11"/>
      <c r="I44" s="11"/>
      <c r="J44" s="11"/>
      <c r="K44" s="11"/>
    </row>
    <row r="45" spans="2:11" ht="14.45" customHeight="1" x14ac:dyDescent="0.25">
      <c r="B45" s="196"/>
      <c r="C45" s="11" t="s">
        <v>266</v>
      </c>
      <c r="D45" s="201"/>
      <c r="E45" s="201"/>
      <c r="F45" s="194"/>
      <c r="G45" s="11"/>
      <c r="H45" s="11"/>
      <c r="I45" s="11"/>
      <c r="J45" s="11"/>
      <c r="K45" s="11"/>
    </row>
    <row r="46" spans="2:11" ht="14.45" customHeight="1" thickBot="1" x14ac:dyDescent="0.3">
      <c r="B46" s="198"/>
      <c r="C46" s="85" t="s">
        <v>260</v>
      </c>
      <c r="D46" s="202"/>
      <c r="E46" s="202"/>
      <c r="F46" s="197"/>
      <c r="G46" s="15"/>
      <c r="H46" s="15"/>
      <c r="I46" s="15"/>
      <c r="J46" s="15"/>
      <c r="K46" s="15"/>
    </row>
    <row r="47" spans="2:11" x14ac:dyDescent="0.25">
      <c r="B47" s="195">
        <v>4</v>
      </c>
      <c r="C47" s="20" t="s">
        <v>123</v>
      </c>
      <c r="D47" s="24"/>
      <c r="E47" s="21"/>
      <c r="F47" s="193" t="s">
        <v>49</v>
      </c>
      <c r="G47" s="16"/>
      <c r="H47" s="16"/>
      <c r="I47" s="16"/>
      <c r="J47" s="16"/>
      <c r="K47" s="16"/>
    </row>
    <row r="48" spans="2:11" x14ac:dyDescent="0.25">
      <c r="B48" s="196"/>
      <c r="C48" s="13" t="s">
        <v>124</v>
      </c>
      <c r="D48" s="25"/>
      <c r="E48" s="22"/>
      <c r="F48" s="194"/>
      <c r="G48" s="11"/>
      <c r="H48" s="11"/>
      <c r="I48" s="11"/>
      <c r="J48" s="11"/>
      <c r="K48" s="11"/>
    </row>
    <row r="49" spans="2:11" x14ac:dyDescent="0.25">
      <c r="B49" s="196"/>
      <c r="C49" s="13" t="s">
        <v>125</v>
      </c>
      <c r="D49" s="25" t="s">
        <v>70</v>
      </c>
      <c r="E49" s="22">
        <v>6</v>
      </c>
      <c r="F49" s="194"/>
      <c r="G49" s="11"/>
      <c r="H49" s="11"/>
      <c r="I49" s="11"/>
      <c r="J49" s="11">
        <f>+I49+H49</f>
        <v>0</v>
      </c>
      <c r="K49" s="11">
        <f>+J49*E49</f>
        <v>0</v>
      </c>
    </row>
    <row r="50" spans="2:11" x14ac:dyDescent="0.25">
      <c r="B50" s="196"/>
      <c r="C50" s="13" t="s">
        <v>126</v>
      </c>
      <c r="D50" s="25"/>
      <c r="E50" s="22"/>
      <c r="F50" s="194"/>
      <c r="G50" s="11"/>
      <c r="H50" s="11"/>
      <c r="I50" s="11"/>
      <c r="J50" s="11"/>
      <c r="K50" s="11"/>
    </row>
    <row r="51" spans="2:11" x14ac:dyDescent="0.25">
      <c r="B51" s="196"/>
      <c r="C51" s="13" t="s">
        <v>127</v>
      </c>
      <c r="D51" s="25"/>
      <c r="E51" s="22"/>
      <c r="F51" s="194"/>
      <c r="G51" s="11"/>
      <c r="H51" s="11"/>
      <c r="I51" s="11"/>
      <c r="J51" s="11"/>
      <c r="K51" s="11"/>
    </row>
    <row r="52" spans="2:11" ht="15.75" thickBot="1" x14ac:dyDescent="0.3">
      <c r="B52" s="198"/>
      <c r="C52" s="19" t="s">
        <v>128</v>
      </c>
      <c r="D52" s="26"/>
      <c r="E52" s="23"/>
      <c r="F52" s="197"/>
      <c r="G52" s="15"/>
      <c r="H52" s="15"/>
      <c r="I52" s="15"/>
      <c r="J52" s="15"/>
      <c r="K52" s="15"/>
    </row>
    <row r="53" spans="2:11" ht="18.75" x14ac:dyDescent="0.25">
      <c r="B53" s="50">
        <v>5</v>
      </c>
      <c r="C53" s="55" t="s">
        <v>51</v>
      </c>
      <c r="D53" s="39"/>
      <c r="E53" s="40"/>
      <c r="F53" s="37"/>
      <c r="G53" s="37"/>
      <c r="H53" s="37"/>
      <c r="I53" s="37"/>
      <c r="J53" s="37"/>
      <c r="K53" s="37"/>
    </row>
    <row r="54" spans="2:11" x14ac:dyDescent="0.25">
      <c r="B54" s="8"/>
      <c r="C54" s="41" t="s">
        <v>72</v>
      </c>
      <c r="D54" s="47"/>
      <c r="E54" s="31"/>
      <c r="F54" s="199" t="s">
        <v>79</v>
      </c>
      <c r="G54" s="8"/>
      <c r="H54" s="8"/>
      <c r="I54" s="8"/>
      <c r="J54" s="8"/>
      <c r="K54" s="8"/>
    </row>
    <row r="55" spans="2:11" x14ac:dyDescent="0.25">
      <c r="B55" s="69" t="s">
        <v>165</v>
      </c>
      <c r="C55" s="17" t="s">
        <v>52</v>
      </c>
      <c r="D55" s="29" t="s">
        <v>56</v>
      </c>
      <c r="E55" s="31"/>
      <c r="F55" s="194"/>
      <c r="G55" s="8"/>
      <c r="H55" s="8"/>
      <c r="I55" s="8"/>
      <c r="J55" s="8"/>
      <c r="K55" s="8"/>
    </row>
    <row r="56" spans="2:11" x14ac:dyDescent="0.25">
      <c r="B56" s="69" t="s">
        <v>166</v>
      </c>
      <c r="C56" s="17" t="s">
        <v>53</v>
      </c>
      <c r="D56" s="29" t="s">
        <v>56</v>
      </c>
      <c r="E56" s="31"/>
      <c r="F56" s="194"/>
      <c r="G56" s="8"/>
      <c r="H56" s="8"/>
      <c r="I56" s="8"/>
      <c r="J56" s="8"/>
      <c r="K56" s="8"/>
    </row>
    <row r="57" spans="2:11" x14ac:dyDescent="0.25">
      <c r="B57" s="69" t="s">
        <v>167</v>
      </c>
      <c r="C57" s="17" t="s">
        <v>54</v>
      </c>
      <c r="D57" s="29" t="s">
        <v>56</v>
      </c>
      <c r="E57" s="31">
        <v>12</v>
      </c>
      <c r="F57" s="194"/>
      <c r="G57" s="8"/>
      <c r="H57" s="8"/>
      <c r="I57" s="8"/>
      <c r="J57" s="8">
        <f t="shared" ref="J57:J64" si="0">+I57+H57</f>
        <v>0</v>
      </c>
      <c r="K57" s="8">
        <f t="shared" ref="K57:K64" si="1">+J57*E57</f>
        <v>0</v>
      </c>
    </row>
    <row r="58" spans="2:11" x14ac:dyDescent="0.25">
      <c r="B58" s="69" t="s">
        <v>168</v>
      </c>
      <c r="C58" s="17" t="s">
        <v>55</v>
      </c>
      <c r="D58" s="29" t="s">
        <v>56</v>
      </c>
      <c r="E58" s="31"/>
      <c r="F58" s="194"/>
      <c r="G58" s="8"/>
      <c r="H58" s="8"/>
      <c r="I58" s="8"/>
      <c r="J58" s="8"/>
      <c r="K58" s="8"/>
    </row>
    <row r="59" spans="2:11" x14ac:dyDescent="0.25">
      <c r="B59" s="69" t="s">
        <v>169</v>
      </c>
      <c r="C59" s="17" t="s">
        <v>59</v>
      </c>
      <c r="D59" s="29" t="s">
        <v>56</v>
      </c>
      <c r="E59" s="31"/>
      <c r="F59" s="194"/>
      <c r="G59" s="8"/>
      <c r="H59" s="8"/>
      <c r="I59" s="8"/>
      <c r="J59" s="8"/>
      <c r="K59" s="8"/>
    </row>
    <row r="60" spans="2:11" x14ac:dyDescent="0.25">
      <c r="B60" s="31"/>
      <c r="C60" s="41" t="s">
        <v>101</v>
      </c>
      <c r="D60" s="47"/>
      <c r="E60" s="31"/>
      <c r="F60" s="194"/>
      <c r="G60" s="8"/>
      <c r="H60" s="8"/>
      <c r="I60" s="8"/>
      <c r="J60" s="8"/>
      <c r="K60" s="8"/>
    </row>
    <row r="61" spans="2:11" x14ac:dyDescent="0.25">
      <c r="B61" s="69" t="s">
        <v>170</v>
      </c>
      <c r="C61" s="17" t="s">
        <v>262</v>
      </c>
      <c r="D61" s="29" t="s">
        <v>57</v>
      </c>
      <c r="E61" s="31">
        <v>14</v>
      </c>
      <c r="F61" s="194"/>
      <c r="G61" s="8"/>
      <c r="H61" s="8"/>
      <c r="I61" s="8"/>
      <c r="J61" s="8">
        <f t="shared" si="0"/>
        <v>0</v>
      </c>
      <c r="K61" s="8">
        <f t="shared" si="1"/>
        <v>0</v>
      </c>
    </row>
    <row r="62" spans="2:11" x14ac:dyDescent="0.25">
      <c r="B62" s="69" t="s">
        <v>171</v>
      </c>
      <c r="C62" s="70" t="s">
        <v>132</v>
      </c>
      <c r="D62" s="29" t="s">
        <v>57</v>
      </c>
      <c r="E62" s="58">
        <v>39</v>
      </c>
      <c r="F62" s="194"/>
      <c r="G62" s="10"/>
      <c r="H62" s="10"/>
      <c r="I62" s="10"/>
      <c r="J62" s="8">
        <f t="shared" si="0"/>
        <v>0</v>
      </c>
      <c r="K62" s="8">
        <f t="shared" si="1"/>
        <v>0</v>
      </c>
    </row>
    <row r="63" spans="2:11" x14ac:dyDescent="0.25">
      <c r="B63" s="69" t="s">
        <v>172</v>
      </c>
      <c r="C63" s="70" t="s">
        <v>133</v>
      </c>
      <c r="D63" s="29" t="s">
        <v>57</v>
      </c>
      <c r="E63" s="58">
        <v>2</v>
      </c>
      <c r="F63" s="194"/>
      <c r="G63" s="10"/>
      <c r="H63" s="10"/>
      <c r="I63" s="10"/>
      <c r="J63" s="8">
        <f t="shared" si="0"/>
        <v>0</v>
      </c>
      <c r="K63" s="8">
        <f t="shared" si="1"/>
        <v>0</v>
      </c>
    </row>
    <row r="64" spans="2:11" ht="15.75" thickBot="1" x14ac:dyDescent="0.3">
      <c r="B64" s="69" t="s">
        <v>173</v>
      </c>
      <c r="C64" s="70" t="s">
        <v>263</v>
      </c>
      <c r="D64" s="29" t="s">
        <v>57</v>
      </c>
      <c r="E64" s="58">
        <v>1</v>
      </c>
      <c r="F64" s="194"/>
      <c r="G64" s="10"/>
      <c r="H64" s="10"/>
      <c r="I64" s="10"/>
      <c r="J64" s="8">
        <f t="shared" si="0"/>
        <v>0</v>
      </c>
      <c r="K64" s="8">
        <f t="shared" si="1"/>
        <v>0</v>
      </c>
    </row>
    <row r="65" spans="2:11" ht="18.75" x14ac:dyDescent="0.25">
      <c r="B65" s="51">
        <v>6</v>
      </c>
      <c r="C65" s="54" t="s">
        <v>251</v>
      </c>
      <c r="D65" s="44"/>
      <c r="E65" s="45"/>
      <c r="F65" s="193" t="s">
        <v>78</v>
      </c>
      <c r="G65" s="12"/>
      <c r="H65" s="12"/>
      <c r="I65" s="12"/>
      <c r="J65" s="12"/>
      <c r="K65" s="12"/>
    </row>
    <row r="66" spans="2:11" x14ac:dyDescent="0.25">
      <c r="B66" s="69">
        <v>6.1</v>
      </c>
      <c r="C66" s="17" t="s">
        <v>264</v>
      </c>
      <c r="D66" s="29"/>
      <c r="E66" s="31"/>
      <c r="F66" s="194"/>
      <c r="G66" s="11"/>
      <c r="H66" s="11"/>
      <c r="I66" s="11"/>
      <c r="J66" s="8">
        <f t="shared" ref="J66:J67" si="2">+I66+H66</f>
        <v>0</v>
      </c>
      <c r="K66" s="8">
        <f t="shared" ref="K66:K67" si="3">+J66*E66</f>
        <v>0</v>
      </c>
    </row>
    <row r="67" spans="2:11" ht="15.75" thickBot="1" x14ac:dyDescent="0.3">
      <c r="B67" s="43">
        <v>6.2</v>
      </c>
      <c r="C67" s="18" t="s">
        <v>252</v>
      </c>
      <c r="D67" s="43" t="s">
        <v>70</v>
      </c>
      <c r="E67" s="42">
        <v>1</v>
      </c>
      <c r="F67" s="197"/>
      <c r="G67" s="14"/>
      <c r="H67" s="14"/>
      <c r="I67" s="14"/>
      <c r="J67" s="14">
        <f t="shared" si="2"/>
        <v>0</v>
      </c>
      <c r="K67" s="14">
        <f t="shared" si="3"/>
        <v>0</v>
      </c>
    </row>
    <row r="68" spans="2:11" ht="15.75" thickBot="1" x14ac:dyDescent="0.3">
      <c r="B68" s="13"/>
      <c r="C68" s="13"/>
      <c r="D68" s="48"/>
      <c r="E68" s="49"/>
      <c r="F68" s="13"/>
      <c r="G68" s="13"/>
    </row>
    <row r="69" spans="2:11" ht="19.5" thickBot="1" x14ac:dyDescent="0.35">
      <c r="B69" s="192" t="s">
        <v>331</v>
      </c>
      <c r="C69" s="192"/>
      <c r="D69" s="192"/>
      <c r="E69" s="192"/>
      <c r="F69" s="192"/>
      <c r="G69" s="192"/>
      <c r="H69" s="192"/>
      <c r="I69" s="192"/>
      <c r="J69" s="192"/>
      <c r="K69" s="117">
        <f>SUM(K6:K67)</f>
        <v>0</v>
      </c>
    </row>
  </sheetData>
  <mergeCells count="18">
    <mergeCell ref="B69:J69"/>
    <mergeCell ref="F54:F64"/>
    <mergeCell ref="F65:F67"/>
    <mergeCell ref="B47:B52"/>
    <mergeCell ref="F47:F52"/>
    <mergeCell ref="B32:B38"/>
    <mergeCell ref="B39:B46"/>
    <mergeCell ref="D39:D46"/>
    <mergeCell ref="E39:E46"/>
    <mergeCell ref="F39:F46"/>
    <mergeCell ref="D32:D38"/>
    <mergeCell ref="E32:E38"/>
    <mergeCell ref="F32:F38"/>
    <mergeCell ref="D6:D31"/>
    <mergeCell ref="E6:E31"/>
    <mergeCell ref="F6:F31"/>
    <mergeCell ref="B6:B31"/>
    <mergeCell ref="B2:K2"/>
  </mergeCells>
  <phoneticPr fontId="4" type="noConversion"/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Main page</vt:lpstr>
      <vt:lpstr>Offer</vt:lpstr>
      <vt:lpstr>Headchart</vt:lpstr>
      <vt:lpstr>1_OTK</vt:lpstr>
      <vt:lpstr>2_Исследовательская лаборатория</vt:lpstr>
      <vt:lpstr>3_Лаборатория Кварцит (ЗИФ)</vt:lpstr>
      <vt:lpstr>4NONE</vt:lpstr>
      <vt:lpstr>5_Здание ремонта тяжёлой механи</vt:lpstr>
      <vt:lpstr>6_Сварочный участок тяжелой тех</vt:lpstr>
      <vt:lpstr>7_Ремонтно-Механический цех</vt:lpstr>
      <vt:lpstr>8_Столярный цех</vt:lpstr>
      <vt:lpstr>9_Геолаборатория.</vt:lpstr>
      <vt:lpstr>10_Лаборатория обработки геолог</vt:lpstr>
      <vt:lpstr>11_Картирование (Нана) и минера</vt:lpstr>
      <vt:lpstr>12_Bİgbeg</vt:lpstr>
      <vt:lpstr>'10_Лаборатория обработки геолог'!Область_печати</vt:lpstr>
      <vt:lpstr>'11_Картирование (Нана) и минера'!Область_печати</vt:lpstr>
      <vt:lpstr>'3_Лаборатория Кварцит (ЗИФ)'!Область_печати</vt:lpstr>
      <vt:lpstr>'5_Здание ремонта тяжёлой механи'!Область_печати</vt:lpstr>
      <vt:lpstr>'6_Сварочный участок тяжелой тех'!Область_печати</vt:lpstr>
      <vt:lpstr>'7_Ремонтно-Механический цех'!Область_печати</vt:lpstr>
      <vt:lpstr>'8_Столярный цех'!Область_печати</vt:lpstr>
      <vt:lpstr>'9_Геолаборатория.'!Область_печати</vt:lpstr>
      <vt:lpstr>Headchart!Область_печати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HAMIT KIRAL</dc:creator>
  <cp:lastModifiedBy>Boris Lipatov</cp:lastModifiedBy>
  <dcterms:created xsi:type="dcterms:W3CDTF">2021-03-25T12:02:31Z</dcterms:created>
  <dcterms:modified xsi:type="dcterms:W3CDTF">2021-05-27T07:01:06Z</dcterms:modified>
</cp:coreProperties>
</file>